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C3A1ACA-AA6B-4494-89E5-983224AD590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Unit Budget Template" sheetId="4" r:id="rId1"/>
    <sheet name="ITEMIZED Unit Budget Tool" sheetId="6" r:id="rId2"/>
    <sheet name="Scout EXTRAS BUDGET BUILD" sheetId="5" r:id="rId3"/>
    <sheet name="Example Unit" sheetId="2" r:id="rId4"/>
  </sheets>
  <definedNames>
    <definedName name="_xlnm.Print_Area" localSheetId="3">'Example Unit'!$A$1:$G$65</definedName>
    <definedName name="_xlnm.Print_Area" localSheetId="0">'Unit Budget Template'!$A$1:$G$65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D14" i="5"/>
  <c r="G8" i="4"/>
  <c r="H4" i="6"/>
  <c r="D7" i="5"/>
  <c r="D8" i="5"/>
  <c r="D9" i="5"/>
  <c r="D10" i="5"/>
  <c r="D11" i="5"/>
  <c r="D12" i="5"/>
  <c r="D6" i="5"/>
  <c r="D5" i="5"/>
  <c r="D13" i="6"/>
  <c r="D15" i="6" s="1"/>
  <c r="C7" i="6"/>
  <c r="C6" i="6"/>
  <c r="C5" i="6"/>
  <c r="C8" i="6" s="1"/>
  <c r="G13" i="4"/>
  <c r="G13" i="2"/>
  <c r="G60" i="4"/>
  <c r="G58" i="4"/>
  <c r="G53" i="4"/>
  <c r="G48" i="4"/>
  <c r="G49" i="4"/>
  <c r="G47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45" i="4"/>
  <c r="G24" i="4"/>
  <c r="G23" i="4"/>
  <c r="G22" i="4"/>
  <c r="G21" i="4"/>
  <c r="G20" i="4"/>
  <c r="G19" i="4"/>
  <c r="G14" i="4"/>
  <c r="G12" i="4"/>
  <c r="G11" i="4"/>
  <c r="G7" i="4"/>
  <c r="G15" i="4" s="1"/>
  <c r="G24" i="2"/>
  <c r="G25" i="2"/>
  <c r="G50" i="2"/>
  <c r="G49" i="2"/>
  <c r="G51" i="2" s="1"/>
  <c r="G30" i="2"/>
  <c r="G31" i="2"/>
  <c r="G32" i="2"/>
  <c r="G47" i="2" s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29" i="2"/>
  <c r="G21" i="2"/>
  <c r="G26" i="2"/>
  <c r="G12" i="2"/>
  <c r="G23" i="2"/>
  <c r="G22" i="2"/>
  <c r="G20" i="2"/>
  <c r="G19" i="2"/>
  <c r="G11" i="2"/>
  <c r="G7" i="2"/>
  <c r="D9" i="2"/>
  <c r="D8" i="2"/>
  <c r="G55" i="2"/>
  <c r="G60" i="2"/>
  <c r="D16" i="5" l="1"/>
  <c r="D18" i="5" s="1"/>
  <c r="G25" i="4"/>
  <c r="G59" i="4" s="1"/>
  <c r="G62" i="4" s="1"/>
  <c r="G14" i="2"/>
  <c r="G15" i="2" s="1"/>
  <c r="G27" i="2"/>
  <c r="G61" i="2" s="1"/>
  <c r="G62" i="2" s="1"/>
  <c r="G64" i="2"/>
</calcChain>
</file>

<file path=xl/sharedStrings.xml><?xml version="1.0" encoding="utf-8"?>
<sst xmlns="http://schemas.openxmlformats.org/spreadsheetml/2006/main" count="210" uniqueCount="126">
  <si>
    <t>Total Unit Cost</t>
  </si>
  <si>
    <t>Surplus from prior year</t>
  </si>
  <si>
    <t>Equipment purchases</t>
  </si>
  <si>
    <t>Equipment maintenance</t>
  </si>
  <si>
    <t>Expenses</t>
  </si>
  <si>
    <t>Revenue</t>
  </si>
  <si>
    <t>Total Budgeted Expenses</t>
  </si>
  <si>
    <t>Cost per Participant</t>
  </si>
  <si>
    <t>Recognition</t>
  </si>
  <si>
    <t>Adult Leader Recognition</t>
  </si>
  <si>
    <t>Unit Dues</t>
  </si>
  <si>
    <t>Popcorn Fundraising</t>
  </si>
  <si>
    <t>Camp Card Sales</t>
  </si>
  <si>
    <t>Fundraising Sub Total</t>
  </si>
  <si>
    <t>BSA National Registration</t>
  </si>
  <si>
    <r>
      <t xml:space="preserve">Expenses per </t>
    </r>
    <r>
      <rPr>
        <u/>
        <sz val="10"/>
        <rFont val="Arial"/>
        <family val="2"/>
      </rPr>
      <t>youth</t>
    </r>
    <r>
      <rPr>
        <sz val="10"/>
        <rFont val="Arial"/>
        <family val="2"/>
      </rPr>
      <t xml:space="preserve"> in Unit</t>
    </r>
  </si>
  <si>
    <t>Carryover Sub Total</t>
  </si>
  <si>
    <t>Total Budgeted Revenue</t>
  </si>
  <si>
    <t>Revenue Over Expenses</t>
  </si>
  <si>
    <t>Adult/Leaders Members Total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</si>
  <si>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</si>
  <si>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</si>
  <si>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</si>
  <si>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</si>
  <si>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</si>
  <si>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</si>
  <si>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</si>
  <si>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</si>
  <si>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</si>
  <si>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</si>
  <si>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</si>
  <si>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</si>
  <si>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Description</t>
  </si>
  <si>
    <t>Youth Recognition</t>
  </si>
  <si>
    <t>Carryover</t>
  </si>
  <si>
    <t>Fundraising</t>
  </si>
  <si>
    <t>Other Fundraiser (if needed)</t>
  </si>
  <si>
    <t>Unit Dues Sub Total</t>
  </si>
  <si>
    <t>(Optional Additional Activity #1)</t>
  </si>
  <si>
    <t>(Optional Additional Activity #2)</t>
  </si>
  <si>
    <t>(Optional Additional Activity #3)</t>
  </si>
  <si>
    <t>(Optional Additional Activity #4)</t>
  </si>
  <si>
    <t>(Optional Additional Activity #5)</t>
  </si>
  <si>
    <t>(Optional Additional Activity #6)</t>
  </si>
  <si>
    <t>Total Sale Goal=</t>
  </si>
  <si>
    <t>Dues per Scout</t>
  </si>
  <si>
    <t>Dues per Adult Volunteer</t>
  </si>
  <si>
    <r>
      <t xml:space="preserve">Events &amp; Activities
</t>
    </r>
    <r>
      <rPr>
        <sz val="8"/>
        <rFont val="Arial"/>
        <family val="2"/>
      </rPr>
      <t>(Remember District &amp; Council Events)</t>
    </r>
  </si>
  <si>
    <t>Registration Sub Total</t>
  </si>
  <si>
    <t>Activities Sub Total</t>
  </si>
  <si>
    <t>Recognition Sub Total</t>
  </si>
  <si>
    <t>Equipment Sub Total</t>
  </si>
  <si>
    <t>Additional Sub Total</t>
  </si>
  <si>
    <r>
      <t xml:space="preserve">Registration
</t>
    </r>
    <r>
      <rPr>
        <sz val="8"/>
        <rFont val="Arial"/>
        <family val="2"/>
      </rPr>
      <t>(Based on reported members above)</t>
    </r>
  </si>
  <si>
    <r>
      <t>(Unit Revenue is ~</t>
    </r>
    <r>
      <rPr>
        <sz val="8"/>
        <rFont val="Calibri"/>
        <family val="2"/>
      </rPr>
      <t>⅓ Total Sale)</t>
    </r>
  </si>
  <si>
    <r>
      <t>(Unit Revenue is ½</t>
    </r>
    <r>
      <rPr>
        <sz val="8"/>
        <rFont val="Calibri"/>
        <family val="2"/>
      </rPr>
      <t xml:space="preserve"> Total Sale)</t>
    </r>
  </si>
  <si>
    <t>Annual Charter Organization Fee</t>
  </si>
  <si>
    <t>Youth Members</t>
  </si>
  <si>
    <t>Date</t>
  </si>
  <si>
    <t>Event Description</t>
  </si>
  <si>
    <r>
      <t xml:space="preserve">Enter "Y" is you are a 100% </t>
    </r>
    <r>
      <rPr>
        <i/>
        <sz val="10"/>
        <rFont val="Arial"/>
        <family val="2"/>
      </rPr>
      <t>Scouts Life</t>
    </r>
    <r>
      <rPr>
        <sz val="10"/>
        <rFont val="Arial"/>
        <family val="2"/>
      </rPr>
      <t xml:space="preserve"> Unit</t>
    </r>
  </si>
  <si>
    <t>Y</t>
  </si>
  <si>
    <t>(Unit Starting Balance)</t>
  </si>
  <si>
    <t>Projected Unit Attendance %</t>
  </si>
  <si>
    <t>It is recommended that revenue over expenses be as close as possible to previous year surplus (line 7)</t>
  </si>
  <si>
    <t>Total Annual Cost</t>
  </si>
  <si>
    <t>Cost per Member</t>
  </si>
  <si>
    <t>Veteran Pins, Awards</t>
  </si>
  <si>
    <r>
      <t>GCC Council Program Fee</t>
    </r>
    <r>
      <rPr>
        <sz val="8"/>
        <rFont val="Arial"/>
        <family val="2"/>
      </rPr>
      <t xml:space="preserve"> (Online Rate)</t>
    </r>
  </si>
  <si>
    <t>Rank Advancement, Awards, Patches (Other)</t>
  </si>
  <si>
    <t>Equipment Needs</t>
  </si>
  <si>
    <t>Miscellaneous Unit Expenses</t>
  </si>
  <si>
    <t>Additional Expenses</t>
  </si>
  <si>
    <t>Unit Type &amp; Number</t>
  </si>
  <si>
    <t>Youth</t>
  </si>
  <si>
    <t>Adult</t>
  </si>
  <si>
    <t>Pack 6 &amp; 7/8ths</t>
  </si>
  <si>
    <t>Scouts to re-charter</t>
  </si>
  <si>
    <t>Registered Adults to re-charter</t>
  </si>
  <si>
    <t>Recruitment Drive Decoration</t>
  </si>
  <si>
    <t>Pack Hike &amp; New Family Welcome Event</t>
  </si>
  <si>
    <t>Veterans Service Project</t>
  </si>
  <si>
    <t>Pack Christmas  Party</t>
  </si>
  <si>
    <t>Pack Pinewood Derby (With Cars for Siblings)</t>
  </si>
  <si>
    <t>Blue &amp; Gold</t>
  </si>
  <si>
    <t>GCC Family Camp (Not Paid for by Pack)</t>
  </si>
  <si>
    <t>Cub Day Camp (Not Paid by Pack)</t>
  </si>
  <si>
    <t>Back to Pack</t>
  </si>
  <si>
    <t xml:space="preserve">Summer Pack </t>
  </si>
  <si>
    <t>Year-end party</t>
  </si>
  <si>
    <t>New Pack Activity Shirts (Class Bs)</t>
  </si>
  <si>
    <t>Derby track repairs and weights</t>
  </si>
  <si>
    <r>
      <t xml:space="preserve">Number of Prepaid Members
</t>
    </r>
    <r>
      <rPr>
        <sz val="7"/>
        <rFont val="Arial"/>
        <family val="2"/>
      </rPr>
      <t>(This line removed National Registration and Local Program Fee for members who joined online after March)</t>
    </r>
  </si>
  <si>
    <r>
      <t xml:space="preserve"> Council Program Fee</t>
    </r>
    <r>
      <rPr>
        <sz val="8"/>
        <rFont val="Arial"/>
        <family val="2"/>
      </rPr>
      <t xml:space="preserve"> (Online Rate)</t>
    </r>
  </si>
  <si>
    <r>
      <t xml:space="preserve"> Council Program/ Insurance Fee</t>
    </r>
    <r>
      <rPr>
        <sz val="8"/>
        <rFont val="Arial"/>
        <family val="2"/>
      </rPr>
      <t xml:space="preserve"> </t>
    </r>
  </si>
  <si>
    <t xml:space="preserve">Rank Patches </t>
  </si>
  <si>
    <t>Rank Card</t>
  </si>
  <si>
    <t>Parent Pin</t>
  </si>
  <si>
    <t>Merit Badge</t>
  </si>
  <si>
    <t>Merit Badge Card</t>
  </si>
  <si>
    <t>Total Scouts</t>
  </si>
  <si>
    <t>Rank :</t>
  </si>
  <si>
    <t>Merit Badges</t>
  </si>
  <si>
    <t xml:space="preserve">Total </t>
  </si>
  <si>
    <t>Individual Price</t>
  </si>
  <si>
    <t xml:space="preserve">Avg Earned /Year </t>
  </si>
  <si>
    <t xml:space="preserve">Troop Avg Cost Annually </t>
  </si>
  <si>
    <t xml:space="preserve">Troop Avg. CostAnnually </t>
  </si>
  <si>
    <t xml:space="preserve">Sum Total </t>
  </si>
  <si>
    <t>Summer Camp</t>
  </si>
  <si>
    <t>MBU</t>
  </si>
  <si>
    <t>Qty</t>
  </si>
  <si>
    <t xml:space="preserve">Annual Total </t>
  </si>
  <si>
    <t>Event</t>
  </si>
  <si>
    <t>Scout Nights</t>
  </si>
  <si>
    <t>Class B Tshirt</t>
  </si>
  <si>
    <t>Class B Hoodie</t>
  </si>
  <si>
    <t>Swim Testing Pool Fee</t>
  </si>
  <si>
    <t>Avg. Price/Event</t>
  </si>
  <si>
    <t>Forecasted Cost to Troop Annually</t>
  </si>
  <si>
    <t>Scout Total</t>
  </si>
  <si>
    <t xml:space="preserve">Individual Scout: Troop/Patrol Activities </t>
  </si>
  <si>
    <t xml:space="preserve">Recharter </t>
  </si>
  <si>
    <t>Scout Popcorn Goal Retail</t>
  </si>
  <si>
    <t xml:space="preserve">Camping </t>
  </si>
  <si>
    <t>Council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</si>
</sst>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8"/>
      <color theme="0" tint="-0.34998626667073579"/>
      <name val="Arial"/>
      <family val="2"/>
    </font>
    <font>
      <b/>
      <sz val="20"/>
      <color theme="0" tint="-0.34998626667073579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6" fontId="0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6" fontId="0" fillId="0" borderId="0" xfId="0" applyNumberFormat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164" fontId="0" fillId="0" borderId="0" xfId="1" applyNumberFormat="1" applyFont="1" applyBorder="1" applyAlignment="1">
      <alignment horizontal="right" vertical="center"/>
    </xf>
    <xf numFmtId="164" fontId="0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6" fontId="0" fillId="0" borderId="1" xfId="0" applyNumberForma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6" fontId="2" fillId="0" borderId="3" xfId="1" applyNumberFormat="1" applyFont="1" applyBorder="1" applyAlignment="1">
      <alignment horizontal="center" vertical="center" wrapText="1"/>
    </xf>
    <xf numFmtId="6" fontId="0" fillId="0" borderId="4" xfId="1" applyNumberFormat="1" applyFont="1" applyBorder="1" applyAlignment="1">
      <alignment horizontal="right" vertical="center"/>
    </xf>
    <xf numFmtId="6" fontId="0" fillId="0" borderId="3" xfId="1" applyNumberFormat="1" applyFont="1" applyBorder="1" applyAlignment="1">
      <alignment horizontal="right" vertical="center"/>
    </xf>
    <xf numFmtId="6" fontId="2" fillId="0" borderId="5" xfId="1" applyNumberFormat="1" applyFont="1" applyBorder="1" applyAlignment="1">
      <alignment horizontal="right" vertical="center"/>
    </xf>
    <xf numFmtId="6" fontId="7" fillId="0" borderId="3" xfId="1" applyNumberFormat="1" applyFont="1" applyBorder="1" applyAlignment="1">
      <alignment horizontal="right" vertical="center"/>
    </xf>
    <xf numFmtId="6" fontId="5" fillId="0" borderId="6" xfId="1" applyNumberFormat="1" applyFont="1" applyBorder="1" applyAlignment="1">
      <alignment horizontal="right" vertical="center"/>
    </xf>
    <xf numFmtId="6" fontId="7" fillId="0" borderId="6" xfId="1" applyNumberFormat="1" applyFont="1" applyBorder="1" applyAlignment="1">
      <alignment horizontal="right" vertical="center"/>
    </xf>
    <xf numFmtId="6" fontId="8" fillId="0" borderId="7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2" fillId="0" borderId="4" xfId="1" applyNumberFormat="1" applyFont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>
      <alignment horizontal="right" vertical="center"/>
    </xf>
    <xf numFmtId="1" fontId="10" fillId="2" borderId="0" xfId="1" applyNumberFormat="1" applyFont="1" applyFill="1" applyBorder="1" applyAlignment="1">
      <alignment horizontal="right" vertical="center"/>
    </xf>
    <xf numFmtId="6" fontId="10" fillId="2" borderId="4" xfId="1" applyNumberFormat="1" applyFont="1" applyFill="1" applyBorder="1" applyAlignment="1">
      <alignment horizontal="right" vertical="center"/>
    </xf>
    <xf numFmtId="6" fontId="10" fillId="2" borderId="3" xfId="1" applyNumberFormat="1" applyFont="1" applyFill="1" applyBorder="1" applyAlignment="1">
      <alignment horizontal="right" vertical="center"/>
    </xf>
    <xf numFmtId="164" fontId="0" fillId="2" borderId="0" xfId="1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right" vertical="center"/>
    </xf>
    <xf numFmtId="6" fontId="10" fillId="2" borderId="16" xfId="1" applyNumberFormat="1" applyFont="1" applyFill="1" applyBorder="1" applyAlignment="1">
      <alignment horizontal="right" vertical="center"/>
    </xf>
    <xf numFmtId="6" fontId="2" fillId="0" borderId="18" xfId="1" applyNumberFormat="1" applyFont="1" applyBorder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9" fontId="0" fillId="2" borderId="0" xfId="2" applyFont="1" applyFill="1" applyBorder="1" applyAlignment="1">
      <alignment vertical="center"/>
    </xf>
    <xf numFmtId="6" fontId="2" fillId="0" borderId="16" xfId="1" applyNumberFormat="1" applyFont="1" applyBorder="1" applyAlignment="1">
      <alignment horizontal="center" vertical="center" wrapText="1"/>
    </xf>
    <xf numFmtId="6" fontId="0" fillId="0" borderId="20" xfId="1" applyNumberFormat="1" applyFont="1" applyBorder="1" applyAlignment="1">
      <alignment horizontal="right" vertical="center"/>
    </xf>
    <xf numFmtId="6" fontId="2" fillId="0" borderId="20" xfId="1" applyNumberFormat="1" applyFont="1" applyBorder="1" applyAlignment="1">
      <alignment horizontal="center" vertical="center" wrapText="1"/>
    </xf>
    <xf numFmtId="6" fontId="0" fillId="3" borderId="20" xfId="1" applyNumberFormat="1" applyFont="1" applyFill="1" applyBorder="1" applyAlignment="1">
      <alignment horizontal="right" vertical="center"/>
    </xf>
    <xf numFmtId="6" fontId="0" fillId="2" borderId="20" xfId="1" applyNumberFormat="1" applyFont="1" applyFill="1" applyBorder="1" applyAlignment="1">
      <alignment horizontal="right" vertical="center"/>
    </xf>
    <xf numFmtId="1" fontId="0" fillId="2" borderId="0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44" fontId="0" fillId="0" borderId="0" xfId="1" applyFont="1"/>
    <xf numFmtId="0" fontId="8" fillId="0" borderId="0" xfId="0" applyFont="1"/>
    <xf numFmtId="44" fontId="15" fillId="0" borderId="0" xfId="1" applyFont="1"/>
    <xf numFmtId="0" fontId="15" fillId="0" borderId="0" xfId="0" applyFont="1"/>
    <xf numFmtId="0" fontId="8" fillId="8" borderId="0" xfId="0" applyFont="1" applyFill="1"/>
    <xf numFmtId="44" fontId="8" fillId="8" borderId="0" xfId="1" applyFont="1" applyFill="1"/>
    <xf numFmtId="44" fontId="16" fillId="0" borderId="0" xfId="0" applyNumberFormat="1" applyFont="1"/>
    <xf numFmtId="0" fontId="16" fillId="0" borderId="0" xfId="0" applyFont="1"/>
    <xf numFmtId="44" fontId="15" fillId="0" borderId="24" xfId="1" applyFont="1" applyBorder="1"/>
    <xf numFmtId="0" fontId="15" fillId="0" borderId="24" xfId="0" applyFont="1" applyBorder="1"/>
    <xf numFmtId="0" fontId="15" fillId="0" borderId="23" xfId="0" applyFont="1" applyBorder="1"/>
    <xf numFmtId="0" fontId="17" fillId="8" borderId="21" xfId="0" applyFont="1" applyFill="1" applyBorder="1"/>
    <xf numFmtId="44" fontId="15" fillId="8" borderId="24" xfId="1" applyFont="1" applyFill="1" applyBorder="1"/>
    <xf numFmtId="0" fontId="15" fillId="8" borderId="24" xfId="0" applyFont="1" applyFill="1" applyBorder="1"/>
    <xf numFmtId="0" fontId="15" fillId="8" borderId="23" xfId="0" applyFont="1" applyFill="1" applyBorder="1"/>
    <xf numFmtId="0" fontId="8" fillId="0" borderId="22" xfId="0" applyFont="1" applyBorder="1"/>
    <xf numFmtId="0" fontId="15" fillId="5" borderId="23" xfId="0" applyFont="1" applyFill="1" applyBorder="1"/>
    <xf numFmtId="0" fontId="8" fillId="6" borderId="26" xfId="0" applyFont="1" applyFill="1" applyBorder="1"/>
    <xf numFmtId="0" fontId="8" fillId="6" borderId="27" xfId="0" applyFont="1" applyFill="1" applyBorder="1"/>
    <xf numFmtId="0" fontId="8" fillId="6" borderId="28" xfId="0" applyFont="1" applyFill="1" applyBorder="1"/>
    <xf numFmtId="0" fontId="8" fillId="7" borderId="0" xfId="0" applyFont="1" applyFill="1"/>
    <xf numFmtId="0" fontId="8" fillId="6" borderId="25" xfId="0" applyFont="1" applyFill="1" applyBorder="1"/>
    <xf numFmtId="0" fontId="18" fillId="0" borderId="22" xfId="0" applyFont="1" applyBorder="1"/>
    <xf numFmtId="0" fontId="18" fillId="0" borderId="23" xfId="0" applyFont="1" applyBorder="1"/>
    <xf numFmtId="0" fontId="8" fillId="7" borderId="26" xfId="0" applyFont="1" applyFill="1" applyBorder="1"/>
    <xf numFmtId="0" fontId="15" fillId="6" borderId="27" xfId="0" applyFont="1" applyFill="1" applyBorder="1"/>
    <xf numFmtId="0" fontId="15" fillId="5" borderId="28" xfId="0" applyFont="1" applyFill="1" applyBorder="1"/>
    <xf numFmtId="0" fontId="18" fillId="7" borderId="9" xfId="0" applyFont="1" applyFill="1" applyBorder="1"/>
    <xf numFmtId="0" fontId="15" fillId="0" borderId="10" xfId="0" applyFont="1" applyBorder="1"/>
    <xf numFmtId="0" fontId="18" fillId="0" borderId="29" xfId="0" applyFont="1" applyBorder="1"/>
    <xf numFmtId="0" fontId="8" fillId="7" borderId="17" xfId="0" applyFont="1" applyFill="1" applyBorder="1"/>
    <xf numFmtId="0" fontId="15" fillId="6" borderId="8" xfId="0" applyFont="1" applyFill="1" applyBorder="1"/>
    <xf numFmtId="0" fontId="15" fillId="5" borderId="18" xfId="0" applyFont="1" applyFill="1" applyBorder="1"/>
    <xf numFmtId="0" fontId="18" fillId="0" borderId="0" xfId="0" applyFont="1"/>
    <xf numFmtId="44" fontId="16" fillId="0" borderId="0" xfId="1" applyFont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6" fontId="15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3</xdr:row>
      <xdr:rowOff>88900</xdr:rowOff>
    </xdr:from>
    <xdr:to>
      <xdr:col>3</xdr:col>
      <xdr:colOff>2171700</xdr:colOff>
      <xdr:row>7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BE1A44-6804-F1AC-96E0-AB7475B6844E}"/>
            </a:ext>
          </a:extLst>
        </xdr:cNvPr>
        <xdr:cNvSpPr txBox="1"/>
      </xdr:nvSpPr>
      <xdr:spPr>
        <a:xfrm>
          <a:off x="5588000" y="800100"/>
          <a:ext cx="20066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>
                  <a:lumMod val="75000"/>
                </a:schemeClr>
              </a:solidFill>
            </a:rPr>
            <a:t>Copy and</a:t>
          </a:r>
          <a:r>
            <a:rPr lang="en-US" sz="1100" b="1" baseline="0">
              <a:solidFill>
                <a:schemeClr val="accent6">
                  <a:lumMod val="75000"/>
                </a:schemeClr>
              </a:solidFill>
            </a:rPr>
            <a:t> paste this section for additional  PER SCOUT singular Troop paid for activiites/items </a:t>
          </a:r>
          <a:endParaRPr lang="en-US" sz="11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254000</xdr:colOff>
      <xdr:row>11</xdr:row>
      <xdr:rowOff>63500</xdr:rowOff>
    </xdr:from>
    <xdr:to>
      <xdr:col>6</xdr:col>
      <xdr:colOff>723900</xdr:colOff>
      <xdr:row>14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9745F3-9DEB-8F4A-926B-E7824802C59C}"/>
            </a:ext>
          </a:extLst>
        </xdr:cNvPr>
        <xdr:cNvSpPr txBox="1"/>
      </xdr:nvSpPr>
      <xdr:spPr>
        <a:xfrm>
          <a:off x="8051800" y="2616200"/>
          <a:ext cx="2120900" cy="7874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>
                  <a:lumMod val="75000"/>
                </a:schemeClr>
              </a:solidFill>
            </a:rPr>
            <a:t>Copy and</a:t>
          </a:r>
          <a:r>
            <a:rPr lang="en-US" sz="1100" b="1" baseline="0">
              <a:solidFill>
                <a:schemeClr val="accent6">
                  <a:lumMod val="75000"/>
                </a:schemeClr>
              </a:solidFill>
            </a:rPr>
            <a:t> paste this section for additional  PER SCOUT multi item Troop paid for activiites/items </a:t>
          </a:r>
          <a:endParaRPr lang="en-US" sz="11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215900</xdr:colOff>
      <xdr:row>0</xdr:row>
      <xdr:rowOff>152400</xdr:rowOff>
    </xdr:from>
    <xdr:to>
      <xdr:col>2</xdr:col>
      <xdr:colOff>2222500</xdr:colOff>
      <xdr:row>2</xdr:row>
      <xdr:rowOff>50800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9257A55-40CF-EA41-9F59-19F2BD17DE9A}"/>
            </a:ext>
          </a:extLst>
        </xdr:cNvPr>
        <xdr:cNvSpPr txBox="1"/>
      </xdr:nvSpPr>
      <xdr:spPr>
        <a:xfrm>
          <a:off x="3263900" y="152400"/>
          <a:ext cx="20066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>
                  <a:lumMod val="75000"/>
                </a:schemeClr>
              </a:solidFill>
            </a:rPr>
            <a:t>Enter</a:t>
          </a:r>
          <a:r>
            <a:rPr lang="en-US" sz="1100" b="1" baseline="0">
              <a:solidFill>
                <a:schemeClr val="accent6">
                  <a:lumMod val="75000"/>
                </a:schemeClr>
              </a:solidFill>
            </a:rPr>
            <a:t> total number of scouts</a:t>
          </a:r>
          <a:endParaRPr lang="en-US" sz="11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2</xdr:col>
      <xdr:colOff>546100</xdr:colOff>
      <xdr:row>1</xdr:row>
      <xdr:rowOff>203200</xdr:rowOff>
    </xdr:from>
    <xdr:to>
      <xdr:col>2</xdr:col>
      <xdr:colOff>1562100</xdr:colOff>
      <xdr:row>1</xdr:row>
      <xdr:rowOff>203200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CB4C0B3-4527-49D9-B2F8-464D94B1AE60}"/>
            </a:ext>
          </a:extLst>
        </xdr:cNvPr>
        <xdr:cNvCxnSpPr/>
      </xdr:nvCxnSpPr>
      <xdr:spPr>
        <a:xfrm flipH="1">
          <a:off x="3594100" y="444500"/>
          <a:ext cx="1016000" cy="0"/>
        </a:xfrm>
        <a:prstGeom prst="straightConnector1">
          <a:avLst/>
        </a:prstGeom>
        <a:ln w="2222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6</xdr:row>
      <xdr:rowOff>88900</xdr:rowOff>
    </xdr:from>
    <xdr:to>
      <xdr:col>3</xdr:col>
      <xdr:colOff>1549400</xdr:colOff>
      <xdr:row>6</xdr:row>
      <xdr:rowOff>88900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B99ECF7-57BA-D543-9D71-EA625A9CF847}"/>
            </a:ext>
          </a:extLst>
        </xdr:cNvPr>
        <xdr:cNvCxnSpPr/>
      </xdr:nvCxnSpPr>
      <xdr:spPr>
        <a:xfrm flipH="1">
          <a:off x="5956300" y="1485900"/>
          <a:ext cx="1016000" cy="0"/>
        </a:xfrm>
        <a:prstGeom prst="straightConnector1">
          <a:avLst/>
        </a:prstGeom>
        <a:ln w="2222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800100</xdr:colOff>
      <xdr:row>14</xdr:row>
      <xdr:rowOff>25400</xdr:rowOff>
    </xdr:from>
    <xdr:to>
      <xdr:col>6</xdr:col>
      <xdr:colOff>165100</xdr:colOff>
      <xdr:row>14</xdr:row>
      <xdr:rowOff>25400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0465F43-7C22-BA4C-BBAD-B0391BAC5627}"/>
            </a:ext>
          </a:extLst>
        </xdr:cNvPr>
        <xdr:cNvCxnSpPr/>
      </xdr:nvCxnSpPr>
      <xdr:spPr>
        <a:xfrm flipH="1">
          <a:off x="8597900" y="3276600"/>
          <a:ext cx="1016000" cy="0"/>
        </a:xfrm>
        <a:prstGeom prst="straightConnector1">
          <a:avLst/>
        </a:prstGeom>
        <a:ln w="2222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1825102</xdr:colOff>
      <xdr:row>5</xdr:row>
      <xdr:rowOff>70202</xdr:rowOff>
    </xdr:from>
    <xdr:ext cx="2440476" cy="699532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9CF2A74-084D-47AB-A201-903590813781}"/>
            </a:ext>
          </a:extLst>
        </xdr:cNvPr>
        <xdr:cNvSpPr/>
      </xdr:nvSpPr>
      <xdr:spPr>
        <a:xfrm rot="18118577">
          <a:off x="1405053" y="3233451"/>
          <a:ext cx="6995324" cy="24404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5000" b="1" cap="none" spc="0">
              <a:ln w="19050">
                <a:solidFill>
                  <a:schemeClr val="accent5"/>
                </a:solidFill>
                <a:prstDash val="solid"/>
              </a:ln>
              <a:noFill/>
              <a:effectLst/>
            </a:rPr>
            <a:t>Exampe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view="pageBreakPreview" topLeftCell="A27" zoomScale="139" zoomScaleNormal="100" zoomScaleSheetLayoutView="100" zoomScalePageLayoutView="120" workbookViewId="0">
      <selection activeCell="G22" sqref="G22"/>
    </sheetView>
  </sheetViews>
  <sheetFormatPr defaultColWidth="9.109375" defaultRowHeight="13.2" x14ac:dyDescent="0.25"/>
  <cols>
    <col min="1" max="1" width="27.109375" style="2" bestFit="1" customWidth="1"/>
    <col min="2" max="2" width="28.6640625" style="4" bestFit="1" customWidth="1"/>
    <col min="3" max="3" width="26.6640625" style="4" bestFit="1" customWidth="1"/>
    <col min="4" max="4" width="11.88671875" style="4" customWidth="1"/>
    <col min="5" max="5" width="20.44140625" style="4" customWidth="1"/>
    <col min="6" max="6" width="18.44140625" style="10" customWidth="1"/>
    <col min="7" max="7" width="14" style="5" customWidth="1"/>
    <col min="8" max="16384" width="9.109375" style="4"/>
  </cols>
  <sheetData>
    <row r="1" spans="1:7" x14ac:dyDescent="0.25">
      <c r="A1" s="91" t="s">
        <v>73</v>
      </c>
      <c r="B1" s="92"/>
      <c r="C1" s="3"/>
      <c r="D1" s="3"/>
      <c r="E1" s="3"/>
      <c r="F1" s="3"/>
    </row>
    <row r="2" spans="1:7" ht="13.8" thickBot="1" x14ac:dyDescent="0.3">
      <c r="A2" s="93"/>
      <c r="B2" s="94"/>
      <c r="C2" s="95" t="s">
        <v>77</v>
      </c>
      <c r="D2" s="95"/>
      <c r="E2" s="95"/>
      <c r="F2" s="95"/>
      <c r="G2" s="30"/>
    </row>
    <row r="3" spans="1:7" x14ac:dyDescent="0.25">
      <c r="C3" s="95" t="s">
        <v>78</v>
      </c>
      <c r="D3" s="95"/>
      <c r="E3" s="95"/>
      <c r="F3" s="95"/>
      <c r="G3" s="30"/>
    </row>
    <row r="4" spans="1:7" ht="13.8" thickBot="1" x14ac:dyDescent="0.3">
      <c r="A4" s="46"/>
      <c r="B4" s="46"/>
      <c r="C4" s="46"/>
      <c r="D4" s="46"/>
      <c r="E4" s="46"/>
      <c r="F4" s="46"/>
      <c r="G4" s="46"/>
    </row>
    <row r="5" spans="1:7" ht="15.6" x14ac:dyDescent="0.25">
      <c r="A5" s="96" t="s">
        <v>5</v>
      </c>
      <c r="B5" s="97"/>
      <c r="C5" s="97"/>
      <c r="D5" s="97"/>
      <c r="E5" s="97"/>
      <c r="F5" s="97"/>
      <c r="G5" s="98"/>
    </row>
    <row r="6" spans="1:7" x14ac:dyDescent="0.25">
      <c r="A6" s="99" t="s">
        <v>34</v>
      </c>
      <c r="B6" s="101" t="s">
        <v>1</v>
      </c>
      <c r="C6" s="101"/>
      <c r="D6" s="101"/>
      <c r="E6" s="102" t="s">
        <v>62</v>
      </c>
      <c r="F6" s="102"/>
      <c r="G6" s="35"/>
    </row>
    <row r="7" spans="1:7" x14ac:dyDescent="0.25">
      <c r="A7" s="100"/>
      <c r="B7" s="103" t="s">
        <v>16</v>
      </c>
      <c r="C7" s="103"/>
      <c r="D7" s="103"/>
      <c r="E7" s="103"/>
      <c r="F7" s="103"/>
      <c r="G7" s="36">
        <f>SUM(G6:G6)</f>
        <v>0</v>
      </c>
    </row>
    <row r="8" spans="1:7" x14ac:dyDescent="0.25">
      <c r="A8" s="104" t="s">
        <v>35</v>
      </c>
      <c r="B8" s="13" t="s">
        <v>11</v>
      </c>
      <c r="C8" s="13" t="s">
        <v>44</v>
      </c>
      <c r="D8" s="14"/>
      <c r="E8" s="107" t="s">
        <v>54</v>
      </c>
      <c r="F8" s="107"/>
      <c r="G8" s="31">
        <f>D8*0.35</f>
        <v>0</v>
      </c>
    </row>
    <row r="9" spans="1:7" x14ac:dyDescent="0.25">
      <c r="A9" s="105"/>
      <c r="B9" s="6"/>
      <c r="C9" s="6"/>
      <c r="D9" s="8"/>
      <c r="E9" s="108"/>
      <c r="F9" s="108"/>
      <c r="G9" s="32"/>
    </row>
    <row r="10" spans="1:7" x14ac:dyDescent="0.25">
      <c r="A10" s="105"/>
      <c r="B10" s="6"/>
      <c r="F10" s="11"/>
      <c r="G10" s="32"/>
    </row>
    <row r="11" spans="1:7" x14ac:dyDescent="0.25">
      <c r="A11" s="106"/>
      <c r="B11" s="103" t="s">
        <v>13</v>
      </c>
      <c r="C11" s="103"/>
      <c r="D11" s="103"/>
      <c r="E11" s="103"/>
      <c r="F11" s="103"/>
      <c r="G11" s="20">
        <f>SUM(G8:G10)</f>
        <v>0</v>
      </c>
    </row>
    <row r="12" spans="1:7" x14ac:dyDescent="0.25">
      <c r="A12" s="104" t="s">
        <v>10</v>
      </c>
      <c r="B12" s="109" t="s">
        <v>45</v>
      </c>
      <c r="C12" s="109"/>
      <c r="D12" s="109"/>
      <c r="E12" s="13"/>
      <c r="F12" s="28"/>
      <c r="G12" s="18">
        <f>F12*G2</f>
        <v>0</v>
      </c>
    </row>
    <row r="13" spans="1:7" x14ac:dyDescent="0.25">
      <c r="A13" s="105"/>
      <c r="B13" s="110" t="s">
        <v>46</v>
      </c>
      <c r="C13" s="110"/>
      <c r="D13" s="110"/>
      <c r="E13" s="6"/>
      <c r="F13" s="29">
        <v>0</v>
      </c>
      <c r="G13" s="18">
        <f>F13*G3</f>
        <v>0</v>
      </c>
    </row>
    <row r="14" spans="1:7" x14ac:dyDescent="0.25">
      <c r="A14" s="106"/>
      <c r="B14" s="103" t="s">
        <v>37</v>
      </c>
      <c r="C14" s="103"/>
      <c r="D14" s="103"/>
      <c r="E14" s="103"/>
      <c r="F14" s="103"/>
      <c r="G14" s="20">
        <f>SUM(G12:G13)</f>
        <v>0</v>
      </c>
    </row>
    <row r="15" spans="1:7" ht="16.2" thickBot="1" x14ac:dyDescent="0.3">
      <c r="A15" s="112" t="s">
        <v>17</v>
      </c>
      <c r="B15" s="113"/>
      <c r="C15" s="113"/>
      <c r="D15" s="113"/>
      <c r="E15" s="113"/>
      <c r="F15" s="113"/>
      <c r="G15" s="23">
        <f>SUM(G7,G11,G14)</f>
        <v>0</v>
      </c>
    </row>
    <row r="16" spans="1:7" ht="13.8" thickBot="1" x14ac:dyDescent="0.3">
      <c r="B16" s="7"/>
      <c r="C16" s="7"/>
      <c r="D16" s="7"/>
      <c r="E16" s="7"/>
      <c r="F16" s="9"/>
    </row>
    <row r="17" spans="1:7" ht="15.6" x14ac:dyDescent="0.25">
      <c r="A17" s="96" t="s">
        <v>4</v>
      </c>
      <c r="B17" s="97"/>
      <c r="C17" s="97"/>
      <c r="D17" s="97"/>
      <c r="E17" s="97"/>
      <c r="F17" s="97"/>
      <c r="G17" s="98"/>
    </row>
    <row r="18" spans="1:7" ht="26.4" x14ac:dyDescent="0.25">
      <c r="A18" s="16"/>
      <c r="B18" s="114" t="s">
        <v>32</v>
      </c>
      <c r="C18" s="114"/>
      <c r="D18" s="114"/>
      <c r="E18" s="114"/>
      <c r="F18" s="12" t="s">
        <v>7</v>
      </c>
      <c r="G18" s="17" t="s">
        <v>0</v>
      </c>
    </row>
    <row r="19" spans="1:7" s="1" customFormat="1" x14ac:dyDescent="0.25">
      <c r="A19" s="115" t="s">
        <v>53</v>
      </c>
      <c r="B19" s="109" t="s">
        <v>57</v>
      </c>
      <c r="C19" s="118" t="s">
        <v>94</v>
      </c>
      <c r="D19" s="101"/>
      <c r="E19" s="101"/>
      <c r="F19" s="15">
        <v>145</v>
      </c>
      <c r="G19" s="18">
        <f>$G$2*F19</f>
        <v>0</v>
      </c>
    </row>
    <row r="20" spans="1:7" ht="12.75" customHeight="1" x14ac:dyDescent="0.25">
      <c r="A20" s="116"/>
      <c r="B20" s="110"/>
      <c r="C20" s="119"/>
      <c r="D20" s="119"/>
      <c r="E20" s="119"/>
      <c r="G20" s="19">
        <f>$G$2*F20</f>
        <v>0</v>
      </c>
    </row>
    <row r="21" spans="1:7" ht="12.75" customHeight="1" x14ac:dyDescent="0.25">
      <c r="A21" s="116"/>
      <c r="B21" s="120" t="s">
        <v>60</v>
      </c>
      <c r="C21" s="120"/>
      <c r="D21" s="120"/>
      <c r="E21" s="37" t="s">
        <v>61</v>
      </c>
      <c r="F21" s="11">
        <v>15</v>
      </c>
      <c r="G21" s="19">
        <f>IF(E21="Y",(F21*G2),0)</f>
        <v>0</v>
      </c>
    </row>
    <row r="22" spans="1:7" x14ac:dyDescent="0.25">
      <c r="A22" s="116"/>
      <c r="B22" s="110" t="s">
        <v>19</v>
      </c>
      <c r="C22" s="121" t="s">
        <v>93</v>
      </c>
      <c r="D22" s="119"/>
      <c r="E22" s="119"/>
      <c r="F22" s="10">
        <v>101</v>
      </c>
      <c r="G22" s="19">
        <f>$G$3*F22</f>
        <v>0</v>
      </c>
    </row>
    <row r="23" spans="1:7" x14ac:dyDescent="0.25">
      <c r="A23" s="116"/>
      <c r="B23" s="110"/>
      <c r="C23" s="119"/>
      <c r="D23" s="119"/>
      <c r="E23" s="119"/>
      <c r="G23" s="19">
        <f>$G$3*F23</f>
        <v>0</v>
      </c>
    </row>
    <row r="24" spans="1:7" ht="13.35" customHeight="1" x14ac:dyDescent="0.25">
      <c r="A24" s="116"/>
      <c r="B24" s="110" t="s">
        <v>56</v>
      </c>
      <c r="C24" s="110"/>
      <c r="D24" s="110"/>
      <c r="E24" s="4">
        <v>1</v>
      </c>
      <c r="F24" s="10">
        <v>100</v>
      </c>
      <c r="G24" s="19">
        <f>E24*F24</f>
        <v>100</v>
      </c>
    </row>
    <row r="25" spans="1:7" x14ac:dyDescent="0.25">
      <c r="A25" s="116"/>
      <c r="B25" s="103" t="s">
        <v>48</v>
      </c>
      <c r="C25" s="103"/>
      <c r="D25" s="103"/>
      <c r="E25" s="103"/>
      <c r="F25" s="103"/>
      <c r="G25" s="20">
        <f>SUM(G19:G24)</f>
        <v>100</v>
      </c>
    </row>
    <row r="26" spans="1:7" ht="26.4" x14ac:dyDescent="0.25">
      <c r="A26" s="116"/>
      <c r="B26" s="25" t="s">
        <v>58</v>
      </c>
      <c r="C26" s="122" t="s">
        <v>59</v>
      </c>
      <c r="D26" s="122"/>
      <c r="E26" s="38" t="s">
        <v>63</v>
      </c>
      <c r="F26" s="26" t="s">
        <v>7</v>
      </c>
      <c r="G26" s="27" t="s">
        <v>0</v>
      </c>
    </row>
    <row r="27" spans="1:7" x14ac:dyDescent="0.25">
      <c r="A27" s="117"/>
      <c r="B27" s="6" t="s">
        <v>20</v>
      </c>
      <c r="C27" s="123"/>
      <c r="D27" s="111"/>
      <c r="E27" s="39"/>
      <c r="F27" s="33"/>
      <c r="G27" s="19">
        <f>$G$2*E27*F27</f>
        <v>0</v>
      </c>
    </row>
    <row r="28" spans="1:7" x14ac:dyDescent="0.25">
      <c r="A28" s="115" t="s">
        <v>47</v>
      </c>
      <c r="B28" s="6" t="s">
        <v>21</v>
      </c>
      <c r="C28" s="111"/>
      <c r="D28" s="111"/>
      <c r="E28" s="39"/>
      <c r="F28" s="33"/>
      <c r="G28" s="19">
        <f t="shared" ref="G28:G44" si="0">$G$2*E28*F28</f>
        <v>0</v>
      </c>
    </row>
    <row r="29" spans="1:7" x14ac:dyDescent="0.25">
      <c r="A29" s="116"/>
      <c r="B29" s="6" t="s">
        <v>22</v>
      </c>
      <c r="C29" s="111"/>
      <c r="D29" s="111"/>
      <c r="E29" s="39"/>
      <c r="F29" s="33"/>
      <c r="G29" s="19">
        <f t="shared" si="0"/>
        <v>0</v>
      </c>
    </row>
    <row r="30" spans="1:7" ht="12.75" customHeight="1" x14ac:dyDescent="0.25">
      <c r="A30" s="116"/>
      <c r="B30" s="6" t="s">
        <v>23</v>
      </c>
      <c r="C30" s="111"/>
      <c r="D30" s="111"/>
      <c r="E30" s="39"/>
      <c r="F30" s="33"/>
      <c r="G30" s="19">
        <f t="shared" si="0"/>
        <v>0</v>
      </c>
    </row>
    <row r="31" spans="1:7" x14ac:dyDescent="0.25">
      <c r="A31" s="116"/>
      <c r="B31" s="6" t="s">
        <v>24</v>
      </c>
      <c r="C31" s="111"/>
      <c r="D31" s="111"/>
      <c r="E31" s="39"/>
      <c r="F31" s="33"/>
      <c r="G31" s="19">
        <f t="shared" si="0"/>
        <v>0</v>
      </c>
    </row>
    <row r="32" spans="1:7" x14ac:dyDescent="0.25">
      <c r="A32" s="116"/>
      <c r="B32" s="6" t="s">
        <v>25</v>
      </c>
      <c r="C32" s="111"/>
      <c r="D32" s="111"/>
      <c r="E32" s="39"/>
      <c r="F32" s="33"/>
      <c r="G32" s="19">
        <f t="shared" si="0"/>
        <v>0</v>
      </c>
    </row>
    <row r="33" spans="1:7" x14ac:dyDescent="0.25">
      <c r="A33" s="116"/>
      <c r="B33" s="6" t="s">
        <v>26</v>
      </c>
      <c r="C33" s="111"/>
      <c r="D33" s="111"/>
      <c r="E33" s="39"/>
      <c r="F33" s="33"/>
      <c r="G33" s="19">
        <f t="shared" si="0"/>
        <v>0</v>
      </c>
    </row>
    <row r="34" spans="1:7" x14ac:dyDescent="0.25">
      <c r="A34" s="116"/>
      <c r="B34" s="6" t="s">
        <v>27</v>
      </c>
      <c r="C34" s="111"/>
      <c r="D34" s="111"/>
      <c r="E34" s="39"/>
      <c r="F34" s="33"/>
      <c r="G34" s="19">
        <f t="shared" si="0"/>
        <v>0</v>
      </c>
    </row>
    <row r="35" spans="1:7" x14ac:dyDescent="0.25">
      <c r="A35" s="116"/>
      <c r="B35" s="6" t="s">
        <v>28</v>
      </c>
      <c r="C35" s="111"/>
      <c r="D35" s="111"/>
      <c r="E35" s="39"/>
      <c r="F35" s="33"/>
      <c r="G35" s="19">
        <f t="shared" si="0"/>
        <v>0</v>
      </c>
    </row>
    <row r="36" spans="1:7" x14ac:dyDescent="0.25">
      <c r="A36" s="116"/>
      <c r="B36" s="6" t="s">
        <v>29</v>
      </c>
      <c r="C36" s="111"/>
      <c r="D36" s="111"/>
      <c r="E36" s="39"/>
      <c r="F36" s="33"/>
      <c r="G36" s="19">
        <f t="shared" si="0"/>
        <v>0</v>
      </c>
    </row>
    <row r="37" spans="1:7" x14ac:dyDescent="0.25">
      <c r="A37" s="116"/>
      <c r="B37" s="6" t="s">
        <v>30</v>
      </c>
      <c r="C37" s="111"/>
      <c r="D37" s="111"/>
      <c r="E37" s="39"/>
      <c r="F37" s="33"/>
      <c r="G37" s="19">
        <f t="shared" si="0"/>
        <v>0</v>
      </c>
    </row>
    <row r="38" spans="1:7" x14ac:dyDescent="0.25">
      <c r="A38" s="116"/>
      <c r="B38" s="6" t="s">
        <v>31</v>
      </c>
      <c r="C38" s="111"/>
      <c r="D38" s="111"/>
      <c r="E38" s="39"/>
      <c r="F38" s="33"/>
      <c r="G38" s="19">
        <f t="shared" si="0"/>
        <v>0</v>
      </c>
    </row>
    <row r="39" spans="1:7" x14ac:dyDescent="0.25">
      <c r="A39" s="116"/>
      <c r="B39" s="34" t="s">
        <v>38</v>
      </c>
      <c r="C39" s="111"/>
      <c r="D39" s="111"/>
      <c r="E39" s="39"/>
      <c r="F39" s="33"/>
      <c r="G39" s="19">
        <f t="shared" si="0"/>
        <v>0</v>
      </c>
    </row>
    <row r="40" spans="1:7" x14ac:dyDescent="0.25">
      <c r="A40" s="116"/>
      <c r="B40" s="34" t="s">
        <v>39</v>
      </c>
      <c r="C40" s="111"/>
      <c r="D40" s="111"/>
      <c r="E40" s="39"/>
      <c r="F40" s="33"/>
      <c r="G40" s="19">
        <f t="shared" si="0"/>
        <v>0</v>
      </c>
    </row>
    <row r="41" spans="1:7" x14ac:dyDescent="0.25">
      <c r="A41" s="116"/>
      <c r="B41" s="34" t="s">
        <v>40</v>
      </c>
      <c r="C41" s="111"/>
      <c r="D41" s="111"/>
      <c r="E41" s="39"/>
      <c r="F41" s="33"/>
      <c r="G41" s="19">
        <f t="shared" si="0"/>
        <v>0</v>
      </c>
    </row>
    <row r="42" spans="1:7" x14ac:dyDescent="0.25">
      <c r="A42" s="116"/>
      <c r="B42" s="34" t="s">
        <v>41</v>
      </c>
      <c r="C42" s="111"/>
      <c r="D42" s="111"/>
      <c r="E42" s="39"/>
      <c r="F42" s="33"/>
      <c r="G42" s="19">
        <f t="shared" si="0"/>
        <v>0</v>
      </c>
    </row>
    <row r="43" spans="1:7" x14ac:dyDescent="0.25">
      <c r="A43" s="116"/>
      <c r="B43" s="34" t="s">
        <v>42</v>
      </c>
      <c r="C43" s="111"/>
      <c r="D43" s="111"/>
      <c r="E43" s="39"/>
      <c r="F43" s="33"/>
      <c r="G43" s="19">
        <f t="shared" si="0"/>
        <v>0</v>
      </c>
    </row>
    <row r="44" spans="1:7" x14ac:dyDescent="0.25">
      <c r="A44" s="116"/>
      <c r="B44" s="34" t="s">
        <v>43</v>
      </c>
      <c r="C44" s="111"/>
      <c r="D44" s="111"/>
      <c r="E44" s="39"/>
      <c r="F44" s="33"/>
      <c r="G44" s="19">
        <f t="shared" si="0"/>
        <v>0</v>
      </c>
    </row>
    <row r="45" spans="1:7" x14ac:dyDescent="0.25">
      <c r="A45" s="116"/>
      <c r="B45" s="103" t="s">
        <v>49</v>
      </c>
      <c r="C45" s="103"/>
      <c r="D45" s="103"/>
      <c r="E45" s="103"/>
      <c r="F45" s="103"/>
      <c r="G45" s="20">
        <f>SUM(G27:G44)</f>
        <v>0</v>
      </c>
    </row>
    <row r="46" spans="1:7" ht="26.4" x14ac:dyDescent="0.25">
      <c r="A46" s="116"/>
      <c r="B46" s="128" t="s">
        <v>8</v>
      </c>
      <c r="C46" s="128"/>
      <c r="D46" s="128"/>
      <c r="E46" s="128"/>
      <c r="F46" s="26" t="s">
        <v>66</v>
      </c>
      <c r="G46" s="40" t="s">
        <v>0</v>
      </c>
    </row>
    <row r="47" spans="1:7" x14ac:dyDescent="0.25">
      <c r="A47" s="117"/>
      <c r="B47" s="6" t="s">
        <v>33</v>
      </c>
      <c r="C47" s="120" t="s">
        <v>69</v>
      </c>
      <c r="D47" s="120"/>
      <c r="E47" s="120"/>
      <c r="F47" s="33"/>
      <c r="G47" s="41">
        <f>G2*F47</f>
        <v>0</v>
      </c>
    </row>
    <row r="48" spans="1:7" x14ac:dyDescent="0.25">
      <c r="A48" s="125" t="s">
        <v>71</v>
      </c>
      <c r="B48" s="4" t="s">
        <v>9</v>
      </c>
      <c r="C48" s="120" t="s">
        <v>67</v>
      </c>
      <c r="D48" s="120"/>
      <c r="E48" s="120"/>
      <c r="F48" s="33"/>
      <c r="G48" s="41">
        <f>G3*F48</f>
        <v>0</v>
      </c>
    </row>
    <row r="49" spans="1:7" x14ac:dyDescent="0.25">
      <c r="A49" s="126"/>
      <c r="B49" s="103" t="s">
        <v>50</v>
      </c>
      <c r="C49" s="103"/>
      <c r="D49" s="103"/>
      <c r="E49" s="103"/>
      <c r="F49" s="103"/>
      <c r="G49" s="36">
        <f>SUM(G46:G48)</f>
        <v>0</v>
      </c>
    </row>
    <row r="50" spans="1:7" ht="26.4" x14ac:dyDescent="0.25">
      <c r="A50" s="126"/>
      <c r="B50" s="129" t="s">
        <v>70</v>
      </c>
      <c r="C50" s="129"/>
      <c r="D50" s="129"/>
      <c r="E50" s="129"/>
      <c r="F50" s="129"/>
      <c r="G50" s="42" t="s">
        <v>65</v>
      </c>
    </row>
    <row r="51" spans="1:7" x14ac:dyDescent="0.25">
      <c r="A51" s="126"/>
      <c r="B51" s="6" t="s">
        <v>2</v>
      </c>
      <c r="C51" s="123"/>
      <c r="D51" s="123"/>
      <c r="E51" s="123"/>
      <c r="F51" s="123"/>
      <c r="G51" s="43"/>
    </row>
    <row r="52" spans="1:7" x14ac:dyDescent="0.25">
      <c r="A52" s="126"/>
      <c r="B52" s="4" t="s">
        <v>3</v>
      </c>
      <c r="C52" s="111"/>
      <c r="D52" s="111"/>
      <c r="E52" s="111"/>
      <c r="F52" s="111"/>
      <c r="G52" s="43"/>
    </row>
    <row r="53" spans="1:7" x14ac:dyDescent="0.25">
      <c r="A53" s="126"/>
      <c r="B53" s="103" t="s">
        <v>51</v>
      </c>
      <c r="C53" s="103"/>
      <c r="D53" s="103"/>
      <c r="E53" s="103"/>
      <c r="F53" s="103"/>
      <c r="G53" s="36">
        <f>SUM(G50:G52)</f>
        <v>0</v>
      </c>
    </row>
    <row r="54" spans="1:7" ht="26.4" x14ac:dyDescent="0.25">
      <c r="A54" s="126"/>
      <c r="B54" s="129" t="s">
        <v>72</v>
      </c>
      <c r="C54" s="129"/>
      <c r="D54" s="129"/>
      <c r="E54" s="129"/>
      <c r="F54" s="129"/>
      <c r="G54" s="42" t="s">
        <v>65</v>
      </c>
    </row>
    <row r="55" spans="1:7" x14ac:dyDescent="0.25">
      <c r="A55" s="126"/>
      <c r="B55" s="124"/>
      <c r="C55" s="124"/>
      <c r="D55" s="124"/>
      <c r="E55" s="124"/>
      <c r="F55" s="124"/>
      <c r="G55" s="44"/>
    </row>
    <row r="56" spans="1:7" x14ac:dyDescent="0.25">
      <c r="A56" s="126"/>
      <c r="B56" s="124"/>
      <c r="C56" s="124"/>
      <c r="D56" s="124"/>
      <c r="E56" s="124"/>
      <c r="F56" s="124"/>
      <c r="G56" s="44"/>
    </row>
    <row r="57" spans="1:7" x14ac:dyDescent="0.25">
      <c r="A57" s="126"/>
      <c r="B57" s="124"/>
      <c r="C57" s="124"/>
      <c r="D57" s="124"/>
      <c r="E57" s="124"/>
      <c r="F57" s="124"/>
      <c r="G57" s="44"/>
    </row>
    <row r="58" spans="1:7" x14ac:dyDescent="0.25">
      <c r="A58" s="126"/>
      <c r="B58" s="103" t="s">
        <v>52</v>
      </c>
      <c r="C58" s="103"/>
      <c r="D58" s="103"/>
      <c r="E58" s="103"/>
      <c r="F58" s="103"/>
      <c r="G58" s="36">
        <f>SUM(G54:G57)</f>
        <v>0</v>
      </c>
    </row>
    <row r="59" spans="1:7" ht="15.6" x14ac:dyDescent="0.25">
      <c r="A59" s="126"/>
      <c r="B59" s="86"/>
      <c r="C59" s="86"/>
      <c r="D59" s="86"/>
      <c r="E59" s="86"/>
      <c r="F59" s="86"/>
      <c r="G59" s="21">
        <f>SUM(G25,G45,G49,G53,G58)</f>
        <v>100</v>
      </c>
    </row>
    <row r="60" spans="1:7" ht="13.8" thickBot="1" x14ac:dyDescent="0.3">
      <c r="A60" s="127"/>
      <c r="B60" s="88"/>
      <c r="C60" s="88"/>
      <c r="D60" s="88"/>
      <c r="E60" s="88"/>
      <c r="F60" s="88"/>
      <c r="G60" s="22" t="str">
        <f>IF(G3=0," ",G59/G2)</f>
        <v xml:space="preserve"> </v>
      </c>
    </row>
    <row r="61" spans="1:7" ht="16.2" thickBot="1" x14ac:dyDescent="0.3">
      <c r="A61" s="85" t="s">
        <v>6</v>
      </c>
      <c r="F61" s="4"/>
      <c r="G61" s="4"/>
    </row>
    <row r="62" spans="1:7" ht="18" thickBot="1" x14ac:dyDescent="0.3">
      <c r="A62" s="87" t="s">
        <v>15</v>
      </c>
      <c r="B62" s="90"/>
      <c r="C62" s="90"/>
      <c r="D62" s="90"/>
      <c r="E62" s="90"/>
      <c r="F62" s="90"/>
      <c r="G62" s="24">
        <f>G15-G59</f>
        <v>-100</v>
      </c>
    </row>
    <row r="63" spans="1:7" ht="13.8" thickBot="1" x14ac:dyDescent="0.3">
      <c r="A63" s="4"/>
      <c r="B63" s="83"/>
      <c r="C63" s="83"/>
      <c r="D63" s="83"/>
      <c r="E63" s="83"/>
      <c r="F63" s="83"/>
      <c r="G63" s="84"/>
    </row>
    <row r="64" spans="1:7" ht="17.399999999999999" x14ac:dyDescent="0.25">
      <c r="A64" s="89" t="s">
        <v>18</v>
      </c>
    </row>
    <row r="65" spans="1:1" ht="13.8" thickBot="1" x14ac:dyDescent="0.3">
      <c r="A65" s="82" t="s">
        <v>64</v>
      </c>
    </row>
  </sheetData>
  <mergeCells count="64">
    <mergeCell ref="C52:F52"/>
    <mergeCell ref="B53:F53"/>
    <mergeCell ref="B54:F54"/>
    <mergeCell ref="B55:F55"/>
    <mergeCell ref="B56:F56"/>
    <mergeCell ref="B57:F57"/>
    <mergeCell ref="B58:F58"/>
    <mergeCell ref="A48:A60"/>
    <mergeCell ref="B46:E46"/>
    <mergeCell ref="C47:E47"/>
    <mergeCell ref="C48:E48"/>
    <mergeCell ref="B49:F49"/>
    <mergeCell ref="B50:F50"/>
    <mergeCell ref="C51:F51"/>
    <mergeCell ref="A28:A47"/>
    <mergeCell ref="C31:D31"/>
    <mergeCell ref="C32:D32"/>
    <mergeCell ref="C33:D33"/>
    <mergeCell ref="C34:D34"/>
    <mergeCell ref="C35:D35"/>
    <mergeCell ref="C36:D36"/>
    <mergeCell ref="C40:D40"/>
    <mergeCell ref="C41:D41"/>
    <mergeCell ref="C43:D43"/>
    <mergeCell ref="C44:D44"/>
    <mergeCell ref="B45:F45"/>
    <mergeCell ref="C42:D42"/>
    <mergeCell ref="C26:D26"/>
    <mergeCell ref="C27:D27"/>
    <mergeCell ref="C28:D28"/>
    <mergeCell ref="C29:D29"/>
    <mergeCell ref="C30:D30"/>
    <mergeCell ref="C37:D37"/>
    <mergeCell ref="C38:D38"/>
    <mergeCell ref="C39:D39"/>
    <mergeCell ref="A15:F15"/>
    <mergeCell ref="A17:G17"/>
    <mergeCell ref="B18:E18"/>
    <mergeCell ref="A19:A27"/>
    <mergeCell ref="B19:B20"/>
    <mergeCell ref="C19:E19"/>
    <mergeCell ref="C20:E20"/>
    <mergeCell ref="B21:D21"/>
    <mergeCell ref="B22:B23"/>
    <mergeCell ref="C22:E22"/>
    <mergeCell ref="C23:E23"/>
    <mergeCell ref="B24:D24"/>
    <mergeCell ref="B25:F25"/>
    <mergeCell ref="A8:A11"/>
    <mergeCell ref="E8:F8"/>
    <mergeCell ref="E9:F9"/>
    <mergeCell ref="B11:F11"/>
    <mergeCell ref="A12:A14"/>
    <mergeCell ref="B12:D12"/>
    <mergeCell ref="B13:D13"/>
    <mergeCell ref="B14:F14"/>
    <mergeCell ref="A1:B2"/>
    <mergeCell ref="C2:F2"/>
    <mergeCell ref="C3:F3"/>
    <mergeCell ref="A5:G5"/>
    <mergeCell ref="A6:A7"/>
    <mergeCell ref="B6:D6"/>
    <mergeCell ref="E6:F6"/>
    <mergeCell ref="B7:F7"/>
  </mergeCells>
  <printOptions horizontalCentered="1" verticalCentered="1" gridLines="1"/>
  <pageMargins left="0.25" right="0.25" top="1" bottom="1" header="0.5" footer="0.5"/>
  <pageSetup scale="70" orientation="portrait" r:id="rId1"/>
  <headerFooter alignWithMargins="0">
    <oddHeader>&amp;LGrand Canyon Council&amp;CAnnual Scout Unit Budget Building Tool&amp;RBoy Scouts of America</oddHeader>
    <oddFooter xml:space="preserve">&amp;L
&amp;RRevised
2021, March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5554-D6BF-A647-A684-761AC9BD6B42}">
  <dimension ref="A1:H39"/>
  <sheetViews>
    <sheetView workbookViewId="0">
      <selection activeCell="H7" sqref="H7"/>
    </sheetView>
  </sheetViews>
  <sheetFormatPr defaultColWidth="11.44140625" defaultRowHeight="13.2" x14ac:dyDescent="0.25"/>
  <cols>
    <col min="1" max="1" width="21" bestFit="1" customWidth="1"/>
    <col min="2" max="2" width="19" bestFit="1" customWidth="1"/>
    <col min="3" max="4" width="31.109375" bestFit="1" customWidth="1"/>
    <col min="8" max="9" width="11.44140625" bestFit="1" customWidth="1"/>
  </cols>
  <sheetData>
    <row r="1" spans="1:8" ht="18" thickBot="1" x14ac:dyDescent="0.35">
      <c r="A1" s="50"/>
      <c r="B1" s="50"/>
      <c r="C1" s="50"/>
      <c r="D1" s="50"/>
      <c r="E1" s="50"/>
    </row>
    <row r="2" spans="1:8" ht="18" thickBot="1" x14ac:dyDescent="0.35">
      <c r="A2" s="62" t="s">
        <v>100</v>
      </c>
      <c r="B2" s="63">
        <v>20</v>
      </c>
      <c r="C2" s="50"/>
      <c r="D2" s="50"/>
      <c r="E2" s="50"/>
    </row>
    <row r="3" spans="1:8" ht="17.399999999999999" x14ac:dyDescent="0.3">
      <c r="A3" s="50"/>
      <c r="B3" s="50"/>
      <c r="C3" s="50"/>
      <c r="D3" s="50"/>
      <c r="E3" s="50"/>
      <c r="F3" s="80" t="s">
        <v>119</v>
      </c>
    </row>
    <row r="4" spans="1:8" ht="17.399999999999999" x14ac:dyDescent="0.3">
      <c r="A4" s="64" t="s">
        <v>101</v>
      </c>
      <c r="B4" s="65" t="s">
        <v>104</v>
      </c>
      <c r="C4" s="66" t="s">
        <v>107</v>
      </c>
      <c r="D4" s="50"/>
      <c r="E4" s="50"/>
      <c r="G4" s="54" t="s">
        <v>103</v>
      </c>
      <c r="H4" s="81">
        <f>SUM(C8+D15)</f>
        <v>694</v>
      </c>
    </row>
    <row r="5" spans="1:8" ht="17.399999999999999" x14ac:dyDescent="0.3">
      <c r="A5" s="71" t="s">
        <v>95</v>
      </c>
      <c r="B5" s="72">
        <v>2.99</v>
      </c>
      <c r="C5" s="73">
        <f>(B2*B5)</f>
        <v>59.800000000000004</v>
      </c>
      <c r="D5" s="50"/>
      <c r="E5" s="50"/>
      <c r="F5" s="50"/>
    </row>
    <row r="6" spans="1:8" ht="17.399999999999999" x14ac:dyDescent="0.3">
      <c r="A6" s="71" t="s">
        <v>96</v>
      </c>
      <c r="B6" s="72"/>
      <c r="C6" s="73">
        <f>(B2*B6)</f>
        <v>0</v>
      </c>
      <c r="D6" s="50"/>
      <c r="E6" s="50"/>
      <c r="F6" s="50"/>
    </row>
    <row r="7" spans="1:8" ht="17.399999999999999" x14ac:dyDescent="0.3">
      <c r="A7" s="77" t="s">
        <v>97</v>
      </c>
      <c r="B7" s="78">
        <v>2.99</v>
      </c>
      <c r="C7" s="79">
        <f>(B2*B7)</f>
        <v>59.800000000000004</v>
      </c>
      <c r="D7" s="50"/>
      <c r="E7" s="50"/>
      <c r="F7" s="50"/>
    </row>
    <row r="8" spans="1:8" ht="18" thickBot="1" x14ac:dyDescent="0.35">
      <c r="A8" s="74" t="s">
        <v>108</v>
      </c>
      <c r="B8" s="75"/>
      <c r="C8" s="76">
        <f>SUM(C5:C7)</f>
        <v>119.60000000000001</v>
      </c>
      <c r="D8" s="50"/>
      <c r="E8" s="50"/>
      <c r="F8" s="50"/>
    </row>
    <row r="9" spans="1:8" ht="17.399999999999999" x14ac:dyDescent="0.3">
      <c r="A9" s="50"/>
      <c r="B9" s="50"/>
      <c r="C9" s="50"/>
      <c r="D9" s="50"/>
      <c r="E9" s="50"/>
      <c r="F9" s="50"/>
    </row>
    <row r="10" spans="1:8" ht="17.399999999999999" x14ac:dyDescent="0.3">
      <c r="A10" s="50"/>
      <c r="B10" s="50"/>
      <c r="C10" s="50"/>
      <c r="D10" s="50"/>
      <c r="E10" s="50"/>
      <c r="F10" s="50"/>
    </row>
    <row r="11" spans="1:8" ht="17.399999999999999" x14ac:dyDescent="0.3">
      <c r="A11" s="50"/>
      <c r="B11" s="50"/>
      <c r="C11" s="50"/>
      <c r="D11" s="50"/>
      <c r="E11" s="50"/>
      <c r="F11" s="50"/>
    </row>
    <row r="12" spans="1:8" ht="17.399999999999999" x14ac:dyDescent="0.3">
      <c r="A12" s="64" t="s">
        <v>102</v>
      </c>
      <c r="B12" s="65" t="s">
        <v>104</v>
      </c>
      <c r="C12" s="66" t="s">
        <v>105</v>
      </c>
      <c r="D12" s="68" t="s">
        <v>106</v>
      </c>
      <c r="E12" s="50"/>
      <c r="F12" s="50"/>
    </row>
    <row r="13" spans="1:8" ht="17.399999999999999" x14ac:dyDescent="0.3">
      <c r="A13" s="67" t="s">
        <v>98</v>
      </c>
      <c r="B13" s="50">
        <v>3.59</v>
      </c>
      <c r="C13" s="50">
        <v>8</v>
      </c>
      <c r="D13" s="50">
        <f>((B13*C13)*(B2))</f>
        <v>574.4</v>
      </c>
      <c r="E13" s="50"/>
      <c r="F13" s="50"/>
    </row>
    <row r="14" spans="1:8" ht="18" thickBot="1" x14ac:dyDescent="0.35">
      <c r="A14" s="67" t="s">
        <v>99</v>
      </c>
      <c r="B14" s="50"/>
      <c r="C14" s="50"/>
      <c r="D14" s="50"/>
      <c r="E14" s="50"/>
      <c r="F14" s="50"/>
    </row>
    <row r="15" spans="1:8" ht="18" thickBot="1" x14ac:dyDescent="0.35">
      <c r="A15" s="69" t="s">
        <v>108</v>
      </c>
      <c r="B15" s="56"/>
      <c r="C15" s="56"/>
      <c r="D15" s="70">
        <f>SUM(D13:D14)</f>
        <v>574.4</v>
      </c>
      <c r="E15" s="50"/>
      <c r="F15" s="50"/>
    </row>
    <row r="16" spans="1:8" ht="17.399999999999999" x14ac:dyDescent="0.3">
      <c r="A16" s="50"/>
      <c r="B16" s="50"/>
      <c r="C16" s="50"/>
      <c r="D16" s="50"/>
      <c r="E16" s="50"/>
      <c r="F16" s="50"/>
    </row>
    <row r="17" spans="1:6" ht="17.399999999999999" x14ac:dyDescent="0.3">
      <c r="A17" s="50"/>
      <c r="B17" s="50"/>
      <c r="C17" s="50"/>
      <c r="D17" s="50"/>
      <c r="E17" s="50"/>
      <c r="F17" s="50"/>
    </row>
    <row r="18" spans="1:6" ht="17.399999999999999" x14ac:dyDescent="0.3">
      <c r="A18" s="50"/>
      <c r="B18" s="50"/>
      <c r="C18" s="50"/>
      <c r="D18" s="50"/>
      <c r="E18" s="50"/>
      <c r="F18" s="50"/>
    </row>
    <row r="19" spans="1:6" ht="17.399999999999999" x14ac:dyDescent="0.3">
      <c r="A19" s="50"/>
      <c r="B19" s="50"/>
      <c r="C19" s="50"/>
      <c r="D19" s="50"/>
      <c r="E19" s="50"/>
      <c r="F19" s="50"/>
    </row>
    <row r="20" spans="1:6" ht="17.399999999999999" x14ac:dyDescent="0.3">
      <c r="A20" s="50"/>
      <c r="B20" s="50"/>
      <c r="C20" s="50"/>
      <c r="D20" s="50"/>
      <c r="E20" s="50"/>
      <c r="F20" s="50"/>
    </row>
    <row r="21" spans="1:6" ht="17.399999999999999" x14ac:dyDescent="0.3">
      <c r="A21" s="50"/>
      <c r="B21" s="50"/>
      <c r="C21" s="50"/>
      <c r="D21" s="50"/>
      <c r="E21" s="50"/>
      <c r="F21" s="50"/>
    </row>
    <row r="22" spans="1:6" ht="17.399999999999999" x14ac:dyDescent="0.3">
      <c r="A22" s="50"/>
      <c r="B22" s="50"/>
      <c r="C22" s="50"/>
      <c r="D22" s="50"/>
      <c r="E22" s="50"/>
      <c r="F22" s="50"/>
    </row>
    <row r="23" spans="1:6" ht="17.399999999999999" x14ac:dyDescent="0.3">
      <c r="A23" s="50"/>
      <c r="B23" s="50"/>
      <c r="C23" s="50"/>
      <c r="D23" s="50"/>
      <c r="E23" s="50"/>
      <c r="F23" s="50"/>
    </row>
    <row r="24" spans="1:6" ht="17.399999999999999" x14ac:dyDescent="0.3">
      <c r="A24" s="50"/>
      <c r="B24" s="50"/>
      <c r="C24" s="50"/>
      <c r="D24" s="50"/>
      <c r="E24" s="50"/>
      <c r="F24" s="50"/>
    </row>
    <row r="25" spans="1:6" ht="17.399999999999999" x14ac:dyDescent="0.3">
      <c r="A25" s="50"/>
      <c r="B25" s="50"/>
      <c r="C25" s="50"/>
      <c r="D25" s="50"/>
      <c r="E25" s="50"/>
      <c r="F25" s="50"/>
    </row>
    <row r="26" spans="1:6" ht="17.399999999999999" x14ac:dyDescent="0.3">
      <c r="A26" s="50"/>
      <c r="B26" s="50"/>
      <c r="C26" s="50"/>
      <c r="D26" s="50"/>
      <c r="E26" s="50"/>
      <c r="F26" s="50"/>
    </row>
    <row r="27" spans="1:6" ht="17.399999999999999" x14ac:dyDescent="0.3">
      <c r="A27" s="50"/>
      <c r="B27" s="50"/>
      <c r="C27" s="50"/>
      <c r="D27" s="50"/>
      <c r="E27" s="50"/>
      <c r="F27" s="50"/>
    </row>
    <row r="28" spans="1:6" ht="17.399999999999999" x14ac:dyDescent="0.3">
      <c r="A28" s="50"/>
      <c r="B28" s="50"/>
      <c r="C28" s="50"/>
      <c r="D28" s="50"/>
      <c r="E28" s="50"/>
      <c r="F28" s="50"/>
    </row>
    <row r="29" spans="1:6" ht="17.399999999999999" x14ac:dyDescent="0.3">
      <c r="A29" s="50"/>
      <c r="B29" s="50"/>
      <c r="C29" s="50"/>
      <c r="D29" s="50"/>
      <c r="E29" s="50"/>
      <c r="F29" s="50"/>
    </row>
    <row r="30" spans="1:6" ht="17.399999999999999" x14ac:dyDescent="0.3">
      <c r="A30" s="50"/>
      <c r="B30" s="50"/>
      <c r="C30" s="50"/>
      <c r="D30" s="50"/>
      <c r="E30" s="50"/>
      <c r="F30" s="50"/>
    </row>
    <row r="31" spans="1:6" ht="17.399999999999999" x14ac:dyDescent="0.3">
      <c r="A31" s="50"/>
      <c r="B31" s="50"/>
      <c r="C31" s="50"/>
      <c r="D31" s="50"/>
      <c r="E31" s="50"/>
      <c r="F31" s="50"/>
    </row>
    <row r="32" spans="1:6" ht="17.399999999999999" x14ac:dyDescent="0.3">
      <c r="A32" s="50"/>
      <c r="B32" s="50"/>
      <c r="C32" s="50"/>
      <c r="D32" s="50"/>
      <c r="E32" s="50"/>
      <c r="F32" s="50"/>
    </row>
    <row r="33" spans="1:6" ht="17.399999999999999" x14ac:dyDescent="0.3">
      <c r="A33" s="50"/>
      <c r="B33" s="50"/>
      <c r="C33" s="50"/>
      <c r="D33" s="50"/>
      <c r="E33" s="50"/>
      <c r="F33" s="50"/>
    </row>
    <row r="34" spans="1:6" ht="17.399999999999999" x14ac:dyDescent="0.3">
      <c r="A34" s="50"/>
      <c r="B34" s="50"/>
      <c r="C34" s="50"/>
      <c r="D34" s="50"/>
      <c r="E34" s="50"/>
      <c r="F34" s="50"/>
    </row>
    <row r="35" spans="1:6" ht="17.399999999999999" x14ac:dyDescent="0.3">
      <c r="A35" s="50"/>
      <c r="B35" s="50"/>
      <c r="C35" s="50"/>
      <c r="D35" s="50"/>
      <c r="E35" s="50"/>
      <c r="F35" s="50"/>
    </row>
    <row r="36" spans="1:6" ht="17.399999999999999" x14ac:dyDescent="0.3">
      <c r="A36" s="50"/>
      <c r="B36" s="50"/>
      <c r="C36" s="50"/>
      <c r="D36" s="50"/>
      <c r="E36" s="50"/>
      <c r="F36" s="50"/>
    </row>
    <row r="37" spans="1:6" ht="17.399999999999999" x14ac:dyDescent="0.3">
      <c r="A37" s="50"/>
      <c r="B37" s="50"/>
      <c r="C37" s="50"/>
      <c r="D37" s="50"/>
      <c r="E37" s="50"/>
      <c r="F37" s="50"/>
    </row>
    <row r="38" spans="1:6" ht="17.399999999999999" x14ac:dyDescent="0.3">
      <c r="A38" s="50"/>
      <c r="B38" s="50"/>
      <c r="C38" s="50"/>
      <c r="D38" s="50"/>
      <c r="E38" s="50"/>
      <c r="F38" s="50"/>
    </row>
    <row r="39" spans="1:6" ht="17.399999999999999" x14ac:dyDescent="0.3">
      <c r="A39" s="50"/>
      <c r="B39" s="50"/>
      <c r="C39" s="50"/>
      <c r="D39" s="50"/>
      <c r="E39" s="50"/>
      <c r="F39" s="5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D6D2-4413-5B42-BFB7-97E899755286}">
  <dimension ref="A1:E26"/>
  <sheetViews>
    <sheetView workbookViewId="0">
      <selection activeCell="A14" sqref="A14"/>
    </sheetView>
  </sheetViews>
  <sheetFormatPr defaultColWidth="11.44140625" defaultRowHeight="13.2" x14ac:dyDescent="0.25"/>
  <cols>
    <col min="1" max="1" width="20" bestFit="1" customWidth="1"/>
    <col min="2" max="2" width="15.6640625" style="47" bestFit="1" customWidth="1"/>
    <col min="3" max="3" width="11" bestFit="1" customWidth="1"/>
    <col min="4" max="4" width="21.6640625" customWidth="1"/>
  </cols>
  <sheetData>
    <row r="1" spans="1:5" ht="18" thickBot="1" x14ac:dyDescent="0.35">
      <c r="B1" s="55"/>
      <c r="C1" s="56"/>
      <c r="D1" s="57"/>
      <c r="E1" s="50"/>
    </row>
    <row r="2" spans="1:5" ht="23.4" thickBot="1" x14ac:dyDescent="0.45">
      <c r="A2" s="58" t="s">
        <v>121</v>
      </c>
      <c r="B2" s="59"/>
      <c r="C2" s="60"/>
      <c r="D2" s="61"/>
      <c r="E2" s="50"/>
    </row>
    <row r="3" spans="1:5" ht="17.399999999999999" x14ac:dyDescent="0.3">
      <c r="A3" s="50"/>
      <c r="B3" s="49"/>
      <c r="C3" s="50"/>
      <c r="D3" s="50"/>
      <c r="E3" s="50"/>
    </row>
    <row r="4" spans="1:5" ht="17.399999999999999" x14ac:dyDescent="0.3">
      <c r="A4" s="51" t="s">
        <v>113</v>
      </c>
      <c r="B4" s="52" t="s">
        <v>118</v>
      </c>
      <c r="C4" s="51" t="s">
        <v>111</v>
      </c>
      <c r="D4" s="51" t="s">
        <v>112</v>
      </c>
      <c r="E4" s="50"/>
    </row>
    <row r="5" spans="1:5" ht="17.399999999999999" x14ac:dyDescent="0.3">
      <c r="A5" s="48" t="s">
        <v>109</v>
      </c>
      <c r="B5" s="49">
        <v>600</v>
      </c>
      <c r="C5" s="50">
        <v>1</v>
      </c>
      <c r="D5" s="53">
        <f>(C5*B5)</f>
        <v>600</v>
      </c>
      <c r="E5" s="50"/>
    </row>
    <row r="6" spans="1:5" ht="17.399999999999999" x14ac:dyDescent="0.3">
      <c r="A6" s="48" t="s">
        <v>110</v>
      </c>
      <c r="B6" s="49">
        <v>25</v>
      </c>
      <c r="C6" s="50">
        <v>2</v>
      </c>
      <c r="D6" s="53">
        <f>(C6*B6)</f>
        <v>50</v>
      </c>
      <c r="E6" s="50"/>
    </row>
    <row r="7" spans="1:5" ht="17.399999999999999" x14ac:dyDescent="0.3">
      <c r="A7" s="48" t="s">
        <v>114</v>
      </c>
      <c r="B7" s="49">
        <v>15</v>
      </c>
      <c r="C7" s="50">
        <v>3</v>
      </c>
      <c r="D7" s="53">
        <f t="shared" ref="D7:D14" si="0">(C7*B7)</f>
        <v>45</v>
      </c>
      <c r="E7" s="50"/>
    </row>
    <row r="8" spans="1:5" ht="17.399999999999999" x14ac:dyDescent="0.3">
      <c r="A8" s="48" t="s">
        <v>115</v>
      </c>
      <c r="B8" s="49">
        <v>15</v>
      </c>
      <c r="C8" s="50">
        <v>1</v>
      </c>
      <c r="D8" s="53">
        <f t="shared" si="0"/>
        <v>15</v>
      </c>
      <c r="E8" s="50"/>
    </row>
    <row r="9" spans="1:5" ht="17.399999999999999" x14ac:dyDescent="0.3">
      <c r="A9" s="48" t="s">
        <v>116</v>
      </c>
      <c r="B9" s="49">
        <v>40</v>
      </c>
      <c r="C9" s="50">
        <v>1</v>
      </c>
      <c r="D9" s="53">
        <f t="shared" si="0"/>
        <v>40</v>
      </c>
      <c r="E9" s="50"/>
    </row>
    <row r="10" spans="1:5" ht="17.399999999999999" x14ac:dyDescent="0.3">
      <c r="A10" s="48" t="s">
        <v>117</v>
      </c>
      <c r="B10" s="49">
        <v>10</v>
      </c>
      <c r="C10" s="50">
        <v>1</v>
      </c>
      <c r="D10" s="53">
        <f t="shared" si="0"/>
        <v>10</v>
      </c>
      <c r="E10" s="50"/>
    </row>
    <row r="11" spans="1:5" ht="17.399999999999999" x14ac:dyDescent="0.3">
      <c r="A11" s="48" t="s">
        <v>122</v>
      </c>
      <c r="B11" s="49">
        <v>145</v>
      </c>
      <c r="C11" s="50">
        <v>1</v>
      </c>
      <c r="D11" s="53">
        <f t="shared" si="0"/>
        <v>145</v>
      </c>
      <c r="E11" s="50"/>
    </row>
    <row r="12" spans="1:5" ht="17.399999999999999" x14ac:dyDescent="0.3">
      <c r="A12" s="48" t="s">
        <v>10</v>
      </c>
      <c r="B12" s="49">
        <v>300</v>
      </c>
      <c r="C12" s="50">
        <v>1</v>
      </c>
      <c r="D12" s="53">
        <f t="shared" si="0"/>
        <v>300</v>
      </c>
      <c r="E12" s="50"/>
    </row>
    <row r="13" spans="1:5" ht="17.399999999999999" x14ac:dyDescent="0.3">
      <c r="A13" s="48" t="s">
        <v>124</v>
      </c>
      <c r="B13" s="145">
        <v>10</v>
      </c>
      <c r="C13" s="50">
        <v>6</v>
      </c>
      <c r="D13" s="53">
        <f t="shared" si="0"/>
        <v>60</v>
      </c>
      <c r="E13" s="50"/>
    </row>
    <row r="14" spans="1:5" ht="17.399999999999999" x14ac:dyDescent="0.3">
      <c r="A14" s="48" t="s">
        <v>125</v>
      </c>
      <c r="B14" s="145">
        <v>20</v>
      </c>
      <c r="C14" s="50">
        <v>4</v>
      </c>
      <c r="D14" s="53">
        <f t="shared" si="0"/>
        <v>80</v>
      </c>
      <c r="E14" s="50"/>
    </row>
    <row r="15" spans="1:5" ht="17.399999999999999" x14ac:dyDescent="0.3">
      <c r="A15" s="50"/>
      <c r="B15" s="49"/>
      <c r="C15" s="50"/>
      <c r="D15" s="54"/>
      <c r="E15" s="50"/>
    </row>
    <row r="16" spans="1:5" ht="17.399999999999999" x14ac:dyDescent="0.3">
      <c r="A16" s="50" t="s">
        <v>120</v>
      </c>
      <c r="B16" s="49"/>
      <c r="C16" s="50"/>
      <c r="D16" s="53">
        <f>SUM(D5:D14)</f>
        <v>1345</v>
      </c>
      <c r="E16" s="50"/>
    </row>
    <row r="17" spans="1:5" ht="17.399999999999999" x14ac:dyDescent="0.3">
      <c r="A17" s="50"/>
      <c r="B17" s="49"/>
      <c r="C17" s="50"/>
      <c r="D17" s="54"/>
      <c r="E17" s="50"/>
    </row>
    <row r="18" spans="1:5" ht="17.399999999999999" x14ac:dyDescent="0.3">
      <c r="A18" s="50" t="s">
        <v>123</v>
      </c>
      <c r="B18" s="49"/>
      <c r="C18" s="50"/>
      <c r="D18" s="53">
        <f>D16/35%</f>
        <v>3842.8571428571431</v>
      </c>
      <c r="E18" s="50"/>
    </row>
    <row r="19" spans="1:5" ht="17.399999999999999" x14ac:dyDescent="0.3">
      <c r="A19" s="50"/>
      <c r="B19" s="49"/>
      <c r="C19" s="50"/>
      <c r="D19" s="54"/>
      <c r="E19" s="50"/>
    </row>
    <row r="20" spans="1:5" ht="17.399999999999999" x14ac:dyDescent="0.3">
      <c r="A20" s="50"/>
      <c r="B20" s="49"/>
      <c r="C20" s="50"/>
      <c r="D20" s="50"/>
      <c r="E20" s="50"/>
    </row>
    <row r="21" spans="1:5" ht="17.399999999999999" x14ac:dyDescent="0.3">
      <c r="A21" s="50"/>
      <c r="B21" s="49"/>
      <c r="C21" s="50"/>
      <c r="D21" s="50"/>
      <c r="E21" s="50"/>
    </row>
    <row r="22" spans="1:5" ht="17.399999999999999" x14ac:dyDescent="0.3">
      <c r="A22" s="50"/>
      <c r="B22" s="49"/>
      <c r="C22" s="50"/>
      <c r="D22" s="50"/>
      <c r="E22" s="50"/>
    </row>
    <row r="23" spans="1:5" ht="17.399999999999999" x14ac:dyDescent="0.3">
      <c r="A23" s="50"/>
      <c r="B23" s="49"/>
      <c r="C23" s="50"/>
      <c r="D23" s="50"/>
      <c r="E23" s="50"/>
    </row>
    <row r="24" spans="1:5" ht="17.399999999999999" x14ac:dyDescent="0.3">
      <c r="A24" s="50"/>
      <c r="B24" s="49"/>
      <c r="C24" s="50"/>
      <c r="D24" s="50"/>
      <c r="E24" s="50"/>
    </row>
    <row r="25" spans="1:5" ht="17.399999999999999" x14ac:dyDescent="0.3">
      <c r="A25" s="50"/>
      <c r="B25" s="49"/>
      <c r="C25" s="50"/>
      <c r="D25" s="50"/>
      <c r="E25" s="50"/>
    </row>
    <row r="26" spans="1:5" ht="17.399999999999999" x14ac:dyDescent="0.3">
      <c r="A26" s="50"/>
      <c r="B26" s="49"/>
      <c r="C26" s="50"/>
      <c r="D26" s="50"/>
      <c r="E2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tabSelected="1" view="pageBreakPreview" zoomScaleNormal="100" zoomScaleSheetLayoutView="100" zoomScalePageLayoutView="120" workbookViewId="0">
      <selection activeCell="C22" sqref="C22:E22"/>
    </sheetView>
  </sheetViews>
  <sheetFormatPr defaultColWidth="9.109375" defaultRowHeight="13.2" x14ac:dyDescent="0.25"/>
  <cols>
    <col min="1" max="1" width="27.109375" style="2" bestFit="1" customWidth="1"/>
    <col min="2" max="2" width="28.6640625" style="4" bestFit="1" customWidth="1"/>
    <col min="3" max="3" width="26.6640625" style="4" bestFit="1" customWidth="1"/>
    <col min="4" max="4" width="11.88671875" style="4" customWidth="1"/>
    <col min="5" max="5" width="20.44140625" style="4" customWidth="1"/>
    <col min="6" max="6" width="18.44140625" style="10" customWidth="1"/>
    <col min="7" max="7" width="14" style="5" customWidth="1"/>
    <col min="8" max="16384" width="9.109375" style="4"/>
  </cols>
  <sheetData>
    <row r="1" spans="1:7" x14ac:dyDescent="0.25">
      <c r="A1" s="130" t="s">
        <v>76</v>
      </c>
      <c r="B1" s="131"/>
      <c r="C1" s="3"/>
      <c r="D1" s="3"/>
      <c r="E1" s="3"/>
      <c r="F1" s="3"/>
    </row>
    <row r="2" spans="1:7" ht="13.8" thickBot="1" x14ac:dyDescent="0.3">
      <c r="A2" s="132"/>
      <c r="B2" s="133"/>
      <c r="C2" s="95" t="s">
        <v>77</v>
      </c>
      <c r="D2" s="95"/>
      <c r="E2" s="95"/>
      <c r="F2" s="95"/>
      <c r="G2" s="30">
        <v>23</v>
      </c>
    </row>
    <row r="3" spans="1:7" x14ac:dyDescent="0.25">
      <c r="C3" s="95" t="s">
        <v>78</v>
      </c>
      <c r="D3" s="95"/>
      <c r="E3" s="95"/>
      <c r="F3" s="95"/>
      <c r="G3" s="30">
        <v>8</v>
      </c>
    </row>
    <row r="4" spans="1:7" ht="13.8" thickBot="1" x14ac:dyDescent="0.3">
      <c r="A4" s="46"/>
      <c r="B4" s="46"/>
      <c r="C4" s="46"/>
      <c r="D4" s="46"/>
      <c r="E4" s="46"/>
      <c r="F4" s="46"/>
      <c r="G4" s="46"/>
    </row>
    <row r="5" spans="1:7" ht="15.6" x14ac:dyDescent="0.25">
      <c r="A5" s="96" t="s">
        <v>5</v>
      </c>
      <c r="B5" s="97"/>
      <c r="C5" s="97"/>
      <c r="D5" s="97"/>
      <c r="E5" s="97"/>
      <c r="F5" s="97"/>
      <c r="G5" s="98"/>
    </row>
    <row r="6" spans="1:7" x14ac:dyDescent="0.25">
      <c r="A6" s="99" t="s">
        <v>34</v>
      </c>
      <c r="B6" s="101" t="s">
        <v>1</v>
      </c>
      <c r="C6" s="101"/>
      <c r="D6" s="101"/>
      <c r="E6" s="102" t="s">
        <v>62</v>
      </c>
      <c r="F6" s="102"/>
      <c r="G6" s="35">
        <v>3100</v>
      </c>
    </row>
    <row r="7" spans="1:7" x14ac:dyDescent="0.25">
      <c r="A7" s="100"/>
      <c r="B7" s="103" t="s">
        <v>16</v>
      </c>
      <c r="C7" s="103"/>
      <c r="D7" s="103"/>
      <c r="E7" s="103"/>
      <c r="F7" s="103"/>
      <c r="G7" s="36">
        <f>SUM(G6:G6)</f>
        <v>3100</v>
      </c>
    </row>
    <row r="8" spans="1:7" x14ac:dyDescent="0.25">
      <c r="A8" s="104" t="s">
        <v>35</v>
      </c>
      <c r="B8" s="13" t="s">
        <v>11</v>
      </c>
      <c r="C8" s="13" t="s">
        <v>44</v>
      </c>
      <c r="D8" s="14">
        <f>G8*3</f>
        <v>7500</v>
      </c>
      <c r="E8" s="107" t="s">
        <v>54</v>
      </c>
      <c r="F8" s="107"/>
      <c r="G8" s="31">
        <v>2500</v>
      </c>
    </row>
    <row r="9" spans="1:7" x14ac:dyDescent="0.25">
      <c r="A9" s="105"/>
      <c r="B9" s="6" t="s">
        <v>12</v>
      </c>
      <c r="C9" s="6" t="s">
        <v>44</v>
      </c>
      <c r="D9" s="8">
        <f>G9*2</f>
        <v>3000</v>
      </c>
      <c r="E9" s="108" t="s">
        <v>55</v>
      </c>
      <c r="F9" s="108"/>
      <c r="G9" s="32">
        <v>1500</v>
      </c>
    </row>
    <row r="10" spans="1:7" x14ac:dyDescent="0.25">
      <c r="A10" s="105"/>
      <c r="B10" s="6" t="s">
        <v>36</v>
      </c>
      <c r="F10" s="11"/>
      <c r="G10" s="32"/>
    </row>
    <row r="11" spans="1:7" x14ac:dyDescent="0.25">
      <c r="A11" s="106"/>
      <c r="B11" s="103" t="s">
        <v>13</v>
      </c>
      <c r="C11" s="103"/>
      <c r="D11" s="103"/>
      <c r="E11" s="103"/>
      <c r="F11" s="103"/>
      <c r="G11" s="20">
        <f>SUM(G8:G10)</f>
        <v>4000</v>
      </c>
    </row>
    <row r="12" spans="1:7" x14ac:dyDescent="0.25">
      <c r="A12" s="104" t="s">
        <v>10</v>
      </c>
      <c r="B12" s="109" t="s">
        <v>45</v>
      </c>
      <c r="C12" s="109"/>
      <c r="D12" s="109"/>
      <c r="E12" s="13"/>
      <c r="F12" s="28">
        <v>25</v>
      </c>
      <c r="G12" s="18">
        <f>F12*G2</f>
        <v>575</v>
      </c>
    </row>
    <row r="13" spans="1:7" x14ac:dyDescent="0.25">
      <c r="A13" s="105"/>
      <c r="B13" s="110" t="s">
        <v>46</v>
      </c>
      <c r="C13" s="110"/>
      <c r="D13" s="110"/>
      <c r="E13" s="6"/>
      <c r="F13" s="29">
        <v>5</v>
      </c>
      <c r="G13" s="18">
        <f>F13*G3</f>
        <v>40</v>
      </c>
    </row>
    <row r="14" spans="1:7" x14ac:dyDescent="0.25">
      <c r="A14" s="106"/>
      <c r="B14" s="103" t="s">
        <v>37</v>
      </c>
      <c r="C14" s="103"/>
      <c r="D14" s="103"/>
      <c r="E14" s="103"/>
      <c r="F14" s="103"/>
      <c r="G14" s="20">
        <f>SUM(G12:G13)</f>
        <v>615</v>
      </c>
    </row>
    <row r="15" spans="1:7" ht="16.2" thickBot="1" x14ac:dyDescent="0.3">
      <c r="A15" s="112" t="s">
        <v>17</v>
      </c>
      <c r="B15" s="113"/>
      <c r="C15" s="113"/>
      <c r="D15" s="113"/>
      <c r="E15" s="113"/>
      <c r="F15" s="113"/>
      <c r="G15" s="23">
        <f>SUM(G7,G11,G14)</f>
        <v>7715</v>
      </c>
    </row>
    <row r="16" spans="1:7" ht="13.8" thickBot="1" x14ac:dyDescent="0.3">
      <c r="B16" s="7"/>
      <c r="C16" s="7"/>
      <c r="D16" s="7"/>
      <c r="E16" s="7"/>
      <c r="F16" s="9"/>
    </row>
    <row r="17" spans="1:7" ht="15.6" x14ac:dyDescent="0.25">
      <c r="A17" s="96" t="s">
        <v>4</v>
      </c>
      <c r="B17" s="97"/>
      <c r="C17" s="97"/>
      <c r="D17" s="97"/>
      <c r="E17" s="97"/>
      <c r="F17" s="97"/>
      <c r="G17" s="98"/>
    </row>
    <row r="18" spans="1:7" ht="26.4" x14ac:dyDescent="0.25">
      <c r="A18" s="16"/>
      <c r="B18" s="114" t="s">
        <v>32</v>
      </c>
      <c r="C18" s="114"/>
      <c r="D18" s="114"/>
      <c r="E18" s="114"/>
      <c r="F18" s="12" t="s">
        <v>7</v>
      </c>
      <c r="G18" s="17" t="s">
        <v>0</v>
      </c>
    </row>
    <row r="19" spans="1:7" s="1" customFormat="1" x14ac:dyDescent="0.25">
      <c r="A19" s="115" t="s">
        <v>53</v>
      </c>
      <c r="B19" s="109" t="s">
        <v>57</v>
      </c>
      <c r="C19" s="109" t="s">
        <v>68</v>
      </c>
      <c r="D19" s="101"/>
      <c r="E19" s="101"/>
      <c r="F19" s="15">
        <v>50</v>
      </c>
      <c r="G19" s="18">
        <f>$G$2*F19</f>
        <v>1150</v>
      </c>
    </row>
    <row r="20" spans="1:7" ht="12.75" customHeight="1" x14ac:dyDescent="0.25">
      <c r="A20" s="116"/>
      <c r="B20" s="110"/>
      <c r="C20" s="119" t="s">
        <v>14</v>
      </c>
      <c r="D20" s="119"/>
      <c r="E20" s="119"/>
      <c r="F20" s="10">
        <v>66</v>
      </c>
      <c r="G20" s="19">
        <f>$G$2*F20</f>
        <v>1518</v>
      </c>
    </row>
    <row r="21" spans="1:7" ht="12.75" customHeight="1" x14ac:dyDescent="0.25">
      <c r="A21" s="116"/>
      <c r="B21" s="120" t="s">
        <v>60</v>
      </c>
      <c r="C21" s="120"/>
      <c r="D21" s="120"/>
      <c r="E21" s="37" t="s">
        <v>61</v>
      </c>
      <c r="F21" s="11">
        <v>12</v>
      </c>
      <c r="G21" s="19">
        <f>IF(E21="Y",(F21*G2),0)</f>
        <v>276</v>
      </c>
    </row>
    <row r="22" spans="1:7" x14ac:dyDescent="0.25">
      <c r="A22" s="116"/>
      <c r="B22" s="110" t="s">
        <v>19</v>
      </c>
      <c r="C22" s="110" t="s">
        <v>68</v>
      </c>
      <c r="D22" s="119"/>
      <c r="E22" s="119"/>
      <c r="F22" s="10">
        <v>0</v>
      </c>
      <c r="G22" s="19">
        <f>$G$3*F22</f>
        <v>0</v>
      </c>
    </row>
    <row r="23" spans="1:7" x14ac:dyDescent="0.25">
      <c r="A23" s="116"/>
      <c r="B23" s="110"/>
      <c r="C23" s="119" t="s">
        <v>14</v>
      </c>
      <c r="D23" s="119"/>
      <c r="E23" s="119"/>
      <c r="F23" s="10">
        <v>42</v>
      </c>
      <c r="G23" s="19">
        <f>$G$3*F23</f>
        <v>336</v>
      </c>
    </row>
    <row r="24" spans="1:7" ht="13.35" customHeight="1" x14ac:dyDescent="0.25">
      <c r="A24" s="116"/>
      <c r="B24" s="144" t="s">
        <v>92</v>
      </c>
      <c r="C24" s="120"/>
      <c r="D24" s="120"/>
      <c r="E24" s="6" t="s">
        <v>74</v>
      </c>
      <c r="F24" s="45">
        <v>6</v>
      </c>
      <c r="G24" s="19">
        <f>-(F24*66)</f>
        <v>-396</v>
      </c>
    </row>
    <row r="25" spans="1:7" x14ac:dyDescent="0.25">
      <c r="A25" s="116"/>
      <c r="B25" s="120"/>
      <c r="C25" s="120"/>
      <c r="D25" s="120"/>
      <c r="E25" s="6" t="s">
        <v>75</v>
      </c>
      <c r="F25" s="45">
        <v>1</v>
      </c>
      <c r="G25" s="19">
        <f>-(F25*42)</f>
        <v>-42</v>
      </c>
    </row>
    <row r="26" spans="1:7" x14ac:dyDescent="0.25">
      <c r="A26" s="116"/>
      <c r="B26" s="110" t="s">
        <v>56</v>
      </c>
      <c r="C26" s="110"/>
      <c r="D26" s="110"/>
      <c r="E26" s="4">
        <v>1</v>
      </c>
      <c r="F26" s="10">
        <v>75</v>
      </c>
      <c r="G26" s="19">
        <f>E26*F26</f>
        <v>75</v>
      </c>
    </row>
    <row r="27" spans="1:7" x14ac:dyDescent="0.25">
      <c r="A27" s="117"/>
      <c r="B27" s="103" t="s">
        <v>48</v>
      </c>
      <c r="C27" s="103"/>
      <c r="D27" s="103"/>
      <c r="E27" s="103"/>
      <c r="F27" s="103"/>
      <c r="G27" s="20">
        <f>SUM(G19:G26)</f>
        <v>2917</v>
      </c>
    </row>
    <row r="28" spans="1:7" ht="26.4" x14ac:dyDescent="0.25">
      <c r="A28" s="115" t="s">
        <v>47</v>
      </c>
      <c r="B28" s="25" t="s">
        <v>58</v>
      </c>
      <c r="C28" s="122" t="s">
        <v>59</v>
      </c>
      <c r="D28" s="122"/>
      <c r="E28" s="38" t="s">
        <v>63</v>
      </c>
      <c r="F28" s="26" t="s">
        <v>7</v>
      </c>
      <c r="G28" s="27" t="s">
        <v>0</v>
      </c>
    </row>
    <row r="29" spans="1:7" x14ac:dyDescent="0.25">
      <c r="A29" s="116"/>
      <c r="B29" s="6" t="s">
        <v>20</v>
      </c>
      <c r="C29" s="123" t="s">
        <v>79</v>
      </c>
      <c r="D29" s="111"/>
      <c r="E29" s="39">
        <v>0.25</v>
      </c>
      <c r="F29" s="33">
        <v>5</v>
      </c>
      <c r="G29" s="19">
        <f>$G$2*E29*F29</f>
        <v>28.75</v>
      </c>
    </row>
    <row r="30" spans="1:7" ht="12.75" customHeight="1" x14ac:dyDescent="0.25">
      <c r="A30" s="116"/>
      <c r="B30" s="6" t="s">
        <v>21</v>
      </c>
      <c r="C30" s="123" t="s">
        <v>80</v>
      </c>
      <c r="D30" s="111"/>
      <c r="E30" s="39">
        <v>1</v>
      </c>
      <c r="F30" s="33">
        <v>4</v>
      </c>
      <c r="G30" s="19">
        <f t="shared" ref="G30:G46" si="0">$G$2*E30*F30</f>
        <v>92</v>
      </c>
    </row>
    <row r="31" spans="1:7" x14ac:dyDescent="0.25">
      <c r="A31" s="116"/>
      <c r="B31" s="6" t="s">
        <v>22</v>
      </c>
      <c r="C31" s="123" t="s">
        <v>85</v>
      </c>
      <c r="D31" s="111"/>
      <c r="E31" s="39">
        <v>0.5</v>
      </c>
      <c r="F31" s="33">
        <v>0</v>
      </c>
      <c r="G31" s="19">
        <f t="shared" si="0"/>
        <v>0</v>
      </c>
    </row>
    <row r="32" spans="1:7" x14ac:dyDescent="0.25">
      <c r="A32" s="116"/>
      <c r="B32" s="6" t="s">
        <v>23</v>
      </c>
      <c r="C32" s="123" t="s">
        <v>81</v>
      </c>
      <c r="D32" s="111"/>
      <c r="E32" s="39">
        <v>0.75</v>
      </c>
      <c r="F32" s="33">
        <v>3</v>
      </c>
      <c r="G32" s="19">
        <f t="shared" si="0"/>
        <v>51.75</v>
      </c>
    </row>
    <row r="33" spans="1:7" x14ac:dyDescent="0.25">
      <c r="A33" s="116"/>
      <c r="B33" s="6" t="s">
        <v>24</v>
      </c>
      <c r="C33" s="123" t="s">
        <v>82</v>
      </c>
      <c r="D33" s="111"/>
      <c r="E33" s="39">
        <v>0.8</v>
      </c>
      <c r="F33" s="33">
        <v>12</v>
      </c>
      <c r="G33" s="19">
        <f t="shared" si="0"/>
        <v>220.8</v>
      </c>
    </row>
    <row r="34" spans="1:7" x14ac:dyDescent="0.25">
      <c r="A34" s="116"/>
      <c r="B34" s="6" t="s">
        <v>25</v>
      </c>
      <c r="C34" s="123" t="s">
        <v>83</v>
      </c>
      <c r="D34" s="111"/>
      <c r="E34" s="39">
        <v>1.1499999999999999</v>
      </c>
      <c r="F34" s="33">
        <v>6</v>
      </c>
      <c r="G34" s="19">
        <f t="shared" si="0"/>
        <v>158.69999999999999</v>
      </c>
    </row>
    <row r="35" spans="1:7" x14ac:dyDescent="0.25">
      <c r="A35" s="116"/>
      <c r="B35" s="6" t="s">
        <v>26</v>
      </c>
      <c r="C35" s="123" t="s">
        <v>84</v>
      </c>
      <c r="D35" s="111"/>
      <c r="E35" s="39">
        <v>1</v>
      </c>
      <c r="F35" s="33">
        <v>5</v>
      </c>
      <c r="G35" s="19">
        <f t="shared" si="0"/>
        <v>115</v>
      </c>
    </row>
    <row r="36" spans="1:7" x14ac:dyDescent="0.25">
      <c r="A36" s="116"/>
      <c r="B36" s="6" t="s">
        <v>27</v>
      </c>
      <c r="C36" s="123" t="s">
        <v>86</v>
      </c>
      <c r="D36" s="111"/>
      <c r="E36" s="39">
        <v>0.5</v>
      </c>
      <c r="F36" s="33">
        <v>0</v>
      </c>
      <c r="G36" s="19">
        <f t="shared" si="0"/>
        <v>0</v>
      </c>
    </row>
    <row r="37" spans="1:7" x14ac:dyDescent="0.25">
      <c r="A37" s="116"/>
      <c r="B37" s="6" t="s">
        <v>28</v>
      </c>
      <c r="C37" s="111"/>
      <c r="D37" s="111"/>
      <c r="E37" s="39"/>
      <c r="F37" s="33"/>
      <c r="G37" s="19">
        <f t="shared" si="0"/>
        <v>0</v>
      </c>
    </row>
    <row r="38" spans="1:7" x14ac:dyDescent="0.25">
      <c r="A38" s="116"/>
      <c r="B38" s="6" t="s">
        <v>29</v>
      </c>
      <c r="C38" s="123" t="s">
        <v>89</v>
      </c>
      <c r="D38" s="111"/>
      <c r="E38" s="39">
        <v>0.85</v>
      </c>
      <c r="F38" s="33">
        <v>10</v>
      </c>
      <c r="G38" s="19">
        <f t="shared" si="0"/>
        <v>195.5</v>
      </c>
    </row>
    <row r="39" spans="1:7" x14ac:dyDescent="0.25">
      <c r="A39" s="116"/>
      <c r="B39" s="6" t="s">
        <v>30</v>
      </c>
      <c r="C39" s="123" t="s">
        <v>88</v>
      </c>
      <c r="D39" s="111"/>
      <c r="E39" s="39">
        <v>0.65</v>
      </c>
      <c r="F39" s="33">
        <v>10</v>
      </c>
      <c r="G39" s="19">
        <f t="shared" si="0"/>
        <v>149.5</v>
      </c>
    </row>
    <row r="40" spans="1:7" x14ac:dyDescent="0.25">
      <c r="A40" s="116"/>
      <c r="B40" s="6" t="s">
        <v>31</v>
      </c>
      <c r="C40" s="123" t="s">
        <v>87</v>
      </c>
      <c r="D40" s="111"/>
      <c r="E40" s="39">
        <v>1</v>
      </c>
      <c r="F40" s="33">
        <v>7</v>
      </c>
      <c r="G40" s="19">
        <f t="shared" si="0"/>
        <v>161</v>
      </c>
    </row>
    <row r="41" spans="1:7" x14ac:dyDescent="0.25">
      <c r="A41" s="116"/>
      <c r="B41" s="34" t="s">
        <v>38</v>
      </c>
      <c r="C41" s="111"/>
      <c r="D41" s="111"/>
      <c r="E41" s="39"/>
      <c r="F41" s="33"/>
      <c r="G41" s="19">
        <f t="shared" si="0"/>
        <v>0</v>
      </c>
    </row>
    <row r="42" spans="1:7" x14ac:dyDescent="0.25">
      <c r="A42" s="116"/>
      <c r="B42" s="34" t="s">
        <v>39</v>
      </c>
      <c r="C42" s="111"/>
      <c r="D42" s="111"/>
      <c r="E42" s="39"/>
      <c r="F42" s="33"/>
      <c r="G42" s="19">
        <f t="shared" si="0"/>
        <v>0</v>
      </c>
    </row>
    <row r="43" spans="1:7" x14ac:dyDescent="0.25">
      <c r="A43" s="116"/>
      <c r="B43" s="34" t="s">
        <v>40</v>
      </c>
      <c r="C43" s="111"/>
      <c r="D43" s="111"/>
      <c r="E43" s="39"/>
      <c r="F43" s="33"/>
      <c r="G43" s="19">
        <f t="shared" si="0"/>
        <v>0</v>
      </c>
    </row>
    <row r="44" spans="1:7" x14ac:dyDescent="0.25">
      <c r="A44" s="116"/>
      <c r="B44" s="34" t="s">
        <v>41</v>
      </c>
      <c r="C44" s="111"/>
      <c r="D44" s="111"/>
      <c r="E44" s="39"/>
      <c r="F44" s="33"/>
      <c r="G44" s="19">
        <f t="shared" si="0"/>
        <v>0</v>
      </c>
    </row>
    <row r="45" spans="1:7" x14ac:dyDescent="0.25">
      <c r="A45" s="116"/>
      <c r="B45" s="34" t="s">
        <v>42</v>
      </c>
      <c r="C45" s="111"/>
      <c r="D45" s="111"/>
      <c r="E45" s="39"/>
      <c r="F45" s="33"/>
      <c r="G45" s="19">
        <f t="shared" si="0"/>
        <v>0</v>
      </c>
    </row>
    <row r="46" spans="1:7" x14ac:dyDescent="0.25">
      <c r="A46" s="116"/>
      <c r="B46" s="34" t="s">
        <v>43</v>
      </c>
      <c r="C46" s="111"/>
      <c r="D46" s="111"/>
      <c r="E46" s="39"/>
      <c r="F46" s="33"/>
      <c r="G46" s="19">
        <f t="shared" si="0"/>
        <v>0</v>
      </c>
    </row>
    <row r="47" spans="1:7" x14ac:dyDescent="0.25">
      <c r="A47" s="117"/>
      <c r="B47" s="103" t="s">
        <v>49</v>
      </c>
      <c r="C47" s="103"/>
      <c r="D47" s="103"/>
      <c r="E47" s="103"/>
      <c r="F47" s="103"/>
      <c r="G47" s="20">
        <f>SUM(G29:G46)</f>
        <v>1173</v>
      </c>
    </row>
    <row r="48" spans="1:7" ht="26.4" x14ac:dyDescent="0.25">
      <c r="A48" s="125" t="s">
        <v>71</v>
      </c>
      <c r="B48" s="128" t="s">
        <v>8</v>
      </c>
      <c r="C48" s="128"/>
      <c r="D48" s="128"/>
      <c r="E48" s="128"/>
      <c r="F48" s="26" t="s">
        <v>66</v>
      </c>
      <c r="G48" s="40" t="s">
        <v>0</v>
      </c>
    </row>
    <row r="49" spans="1:7" x14ac:dyDescent="0.25">
      <c r="A49" s="126"/>
      <c r="B49" s="6" t="s">
        <v>33</v>
      </c>
      <c r="C49" s="120" t="s">
        <v>69</v>
      </c>
      <c r="D49" s="120"/>
      <c r="E49" s="120"/>
      <c r="F49" s="33">
        <v>6</v>
      </c>
      <c r="G49" s="41">
        <f>G2*F49</f>
        <v>138</v>
      </c>
    </row>
    <row r="50" spans="1:7" x14ac:dyDescent="0.25">
      <c r="A50" s="126"/>
      <c r="B50" s="4" t="s">
        <v>9</v>
      </c>
      <c r="C50" s="120" t="s">
        <v>67</v>
      </c>
      <c r="D50" s="120"/>
      <c r="E50" s="120"/>
      <c r="F50" s="33">
        <v>3</v>
      </c>
      <c r="G50" s="41">
        <f>G3*F50</f>
        <v>24</v>
      </c>
    </row>
    <row r="51" spans="1:7" x14ac:dyDescent="0.25">
      <c r="A51" s="126"/>
      <c r="B51" s="103" t="s">
        <v>50</v>
      </c>
      <c r="C51" s="103"/>
      <c r="D51" s="103"/>
      <c r="E51" s="103"/>
      <c r="F51" s="103"/>
      <c r="G51" s="36">
        <f>SUM(G48:G50)</f>
        <v>162</v>
      </c>
    </row>
    <row r="52" spans="1:7" ht="26.4" x14ac:dyDescent="0.25">
      <c r="A52" s="126"/>
      <c r="B52" s="129" t="s">
        <v>70</v>
      </c>
      <c r="C52" s="129"/>
      <c r="D52" s="129"/>
      <c r="E52" s="129"/>
      <c r="F52" s="129"/>
      <c r="G52" s="42" t="s">
        <v>65</v>
      </c>
    </row>
    <row r="53" spans="1:7" x14ac:dyDescent="0.25">
      <c r="A53" s="126"/>
      <c r="B53" s="6" t="s">
        <v>2</v>
      </c>
      <c r="C53" s="123"/>
      <c r="D53" s="123"/>
      <c r="E53" s="123"/>
      <c r="F53" s="123"/>
      <c r="G53" s="43"/>
    </row>
    <row r="54" spans="1:7" x14ac:dyDescent="0.25">
      <c r="A54" s="126"/>
      <c r="B54" s="4" t="s">
        <v>3</v>
      </c>
      <c r="C54" s="123" t="s">
        <v>91</v>
      </c>
      <c r="D54" s="111"/>
      <c r="E54" s="111"/>
      <c r="F54" s="111"/>
      <c r="G54" s="43">
        <v>75</v>
      </c>
    </row>
    <row r="55" spans="1:7" x14ac:dyDescent="0.25">
      <c r="A55" s="126"/>
      <c r="B55" s="103" t="s">
        <v>51</v>
      </c>
      <c r="C55" s="103"/>
      <c r="D55" s="103"/>
      <c r="E55" s="103"/>
      <c r="F55" s="103"/>
      <c r="G55" s="36">
        <f>SUM(G52:G54)</f>
        <v>75</v>
      </c>
    </row>
    <row r="56" spans="1:7" ht="26.4" x14ac:dyDescent="0.25">
      <c r="A56" s="126"/>
      <c r="B56" s="129" t="s">
        <v>72</v>
      </c>
      <c r="C56" s="129"/>
      <c r="D56" s="129"/>
      <c r="E56" s="129"/>
      <c r="F56" s="129"/>
      <c r="G56" s="42" t="s">
        <v>65</v>
      </c>
    </row>
    <row r="57" spans="1:7" x14ac:dyDescent="0.25">
      <c r="A57" s="126"/>
      <c r="B57" s="134" t="s">
        <v>90</v>
      </c>
      <c r="C57" s="124"/>
      <c r="D57" s="124"/>
      <c r="E57" s="124"/>
      <c r="F57" s="124"/>
      <c r="G57" s="44">
        <v>375</v>
      </c>
    </row>
    <row r="58" spans="1:7" x14ac:dyDescent="0.25">
      <c r="A58" s="126"/>
      <c r="B58" s="124"/>
      <c r="C58" s="124"/>
      <c r="D58" s="124"/>
      <c r="E58" s="124"/>
      <c r="F58" s="124"/>
      <c r="G58" s="44"/>
    </row>
    <row r="59" spans="1:7" x14ac:dyDescent="0.25">
      <c r="A59" s="126"/>
      <c r="B59" s="124"/>
      <c r="C59" s="124"/>
      <c r="D59" s="124"/>
      <c r="E59" s="124"/>
      <c r="F59" s="124"/>
      <c r="G59" s="44"/>
    </row>
    <row r="60" spans="1:7" x14ac:dyDescent="0.25">
      <c r="A60" s="127"/>
      <c r="B60" s="103" t="s">
        <v>52</v>
      </c>
      <c r="C60" s="103"/>
      <c r="D60" s="103"/>
      <c r="E60" s="103"/>
      <c r="F60" s="103"/>
      <c r="G60" s="36">
        <f>SUM(G56:G59)</f>
        <v>375</v>
      </c>
    </row>
    <row r="61" spans="1:7" ht="15.6" x14ac:dyDescent="0.25">
      <c r="A61" s="138" t="s">
        <v>6</v>
      </c>
      <c r="B61" s="139"/>
      <c r="C61" s="139"/>
      <c r="D61" s="139"/>
      <c r="E61" s="139"/>
      <c r="F61" s="139"/>
      <c r="G61" s="21">
        <f>SUM(G27,G47,G51,G55,G60)</f>
        <v>4702</v>
      </c>
    </row>
    <row r="62" spans="1:7" ht="13.8" thickBot="1" x14ac:dyDescent="0.3">
      <c r="A62" s="140" t="s">
        <v>15</v>
      </c>
      <c r="B62" s="141"/>
      <c r="C62" s="141"/>
      <c r="D62" s="141"/>
      <c r="E62" s="141"/>
      <c r="F62" s="141"/>
      <c r="G62" s="22">
        <f>IF(G3=0," ",G61/G2)</f>
        <v>204.43478260869566</v>
      </c>
    </row>
    <row r="63" spans="1:7" ht="13.8" thickBot="1" x14ac:dyDescent="0.3">
      <c r="A63" s="119"/>
      <c r="B63" s="119"/>
      <c r="C63" s="119"/>
      <c r="D63" s="119"/>
      <c r="E63" s="119"/>
      <c r="F63" s="119"/>
      <c r="G63" s="119"/>
    </row>
    <row r="64" spans="1:7" ht="17.399999999999999" x14ac:dyDescent="0.25">
      <c r="A64" s="142" t="s">
        <v>18</v>
      </c>
      <c r="B64" s="143"/>
      <c r="C64" s="143"/>
      <c r="D64" s="143"/>
      <c r="E64" s="143"/>
      <c r="F64" s="143"/>
      <c r="G64" s="24">
        <f>G15-G61</f>
        <v>3013</v>
      </c>
    </row>
    <row r="65" spans="1:7" ht="13.8" thickBot="1" x14ac:dyDescent="0.3">
      <c r="A65" s="135" t="s">
        <v>64</v>
      </c>
      <c r="B65" s="136"/>
      <c r="C65" s="136"/>
      <c r="D65" s="136"/>
      <c r="E65" s="136"/>
      <c r="F65" s="136"/>
      <c r="G65" s="137"/>
    </row>
  </sheetData>
  <mergeCells count="70">
    <mergeCell ref="B47:F47"/>
    <mergeCell ref="C53:F53"/>
    <mergeCell ref="C54:F54"/>
    <mergeCell ref="B48:E48"/>
    <mergeCell ref="C49:E49"/>
    <mergeCell ref="C50:E50"/>
    <mergeCell ref="B52:F52"/>
    <mergeCell ref="B51:F51"/>
    <mergeCell ref="A6:A7"/>
    <mergeCell ref="B6:D6"/>
    <mergeCell ref="E6:F6"/>
    <mergeCell ref="C28:D28"/>
    <mergeCell ref="C29:D29"/>
    <mergeCell ref="B24:D25"/>
    <mergeCell ref="B27:F27"/>
    <mergeCell ref="A28:A47"/>
    <mergeCell ref="C22:E22"/>
    <mergeCell ref="A17:G17"/>
    <mergeCell ref="C35:D35"/>
    <mergeCell ref="C36:D36"/>
    <mergeCell ref="C37:D37"/>
    <mergeCell ref="C38:D38"/>
    <mergeCell ref="C39:D39"/>
    <mergeCell ref="C44:D44"/>
    <mergeCell ref="A65:G65"/>
    <mergeCell ref="A63:G63"/>
    <mergeCell ref="A61:F61"/>
    <mergeCell ref="A62:F62"/>
    <mergeCell ref="B59:F59"/>
    <mergeCell ref="A64:F64"/>
    <mergeCell ref="B60:F60"/>
    <mergeCell ref="E8:F8"/>
    <mergeCell ref="E9:F9"/>
    <mergeCell ref="C19:E19"/>
    <mergeCell ref="C20:E20"/>
    <mergeCell ref="A48:A60"/>
    <mergeCell ref="B56:F56"/>
    <mergeCell ref="B57:F57"/>
    <mergeCell ref="B58:F58"/>
    <mergeCell ref="C40:D40"/>
    <mergeCell ref="C30:D30"/>
    <mergeCell ref="C31:D31"/>
    <mergeCell ref="C32:D32"/>
    <mergeCell ref="C33:D33"/>
    <mergeCell ref="C34:D34"/>
    <mergeCell ref="C45:D45"/>
    <mergeCell ref="C46:D46"/>
    <mergeCell ref="A12:A14"/>
    <mergeCell ref="B14:F14"/>
    <mergeCell ref="B12:D12"/>
    <mergeCell ref="B13:D13"/>
    <mergeCell ref="B26:D26"/>
    <mergeCell ref="C23:E23"/>
    <mergeCell ref="B18:E18"/>
    <mergeCell ref="A1:B2"/>
    <mergeCell ref="B55:F55"/>
    <mergeCell ref="B19:B20"/>
    <mergeCell ref="B21:D21"/>
    <mergeCell ref="C2:F2"/>
    <mergeCell ref="C3:F3"/>
    <mergeCell ref="A15:F15"/>
    <mergeCell ref="B22:B23"/>
    <mergeCell ref="C41:D41"/>
    <mergeCell ref="C42:D42"/>
    <mergeCell ref="C43:D43"/>
    <mergeCell ref="A5:G5"/>
    <mergeCell ref="B7:F7"/>
    <mergeCell ref="A19:A27"/>
    <mergeCell ref="A8:A11"/>
    <mergeCell ref="B11:F11"/>
  </mergeCells>
  <printOptions horizontalCentered="1" verticalCentered="1" gridLines="1"/>
  <pageMargins left="0.25" right="0.25" top="1" bottom="1" header="0.5" footer="0.5"/>
  <pageSetup scale="70" orientation="portrait" r:id="rId1"/>
  <headerFooter alignWithMargins="0">
    <oddHeader>&amp;LGrand Canyon Council&amp;CAnnual Scout Unit Budget Building Tool&amp;RBoy Scouts of America</oddHeader>
    <oddFooter xml:space="preserve">&amp;L
&amp;RRevised
2021, March
</oddFooter>
  </headerFooter>
  <ignoredErrors>
    <ignoredError sqref="G51 G5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0EE2D1638584B9E6E5790413B56F0" ma:contentTypeVersion="10" ma:contentTypeDescription="Create a new document." ma:contentTypeScope="" ma:versionID="42b16e903ca1c16dc76ab1d9294c22eb">
  <xsd:schema xmlns:xsd="http://www.w3.org/2001/XMLSchema" xmlns:xs="http://www.w3.org/2001/XMLSchema" xmlns:p="http://schemas.microsoft.com/office/2006/metadata/properties" xmlns:ns2="e329980b-e742-4f40-9a0d-b19f66749c27" xmlns:ns3="9117d669-7a71-45c0-87a7-a7932ab5753f" targetNamespace="http://schemas.microsoft.com/office/2006/metadata/properties" ma:root="true" ma:fieldsID="ff273cf6eedeb051ef6e910bbe1d63a7" ns2:_="" ns3:_="">
    <xsd:import namespace="e329980b-e742-4f40-9a0d-b19f66749c27"/>
    <xsd:import namespace="9117d669-7a71-45c0-87a7-a7932ab57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980b-e742-4f40-9a0d-b19f66749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7d669-7a71-45c0-87a7-a7932ab57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83519B-3897-4750-AE89-E36661E67C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7A4D0-D58A-40C3-89AA-FB76FB11C9A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329980b-e742-4f40-9a0d-b19f66749c27"/>
    <ds:schemaRef ds:uri="9117d669-7a71-45c0-87a7-a7932ab5753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4D0F78-07E8-485D-A269-CA759E543070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Unit Budget Template</vt:lpstr>
      <vt:lpstr>ITEMIZED Unit Budget Tool</vt:lpstr>
      <vt:lpstr>Scout EXTRAS BUDGET BUILD</vt:lpstr>
      <vt:lpstr>Example Unit</vt:lpstr>
      <vt:lpstr>'Example Unit'!Print_Area</vt:lpstr>
      <vt:lpstr>'Unit Budget Template'!Print_Area</vt:lpstr>
    </vt:vector>
  </TitlesOfParts>
  <Company>BOY SCOUTS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Brauer</dc:creator>
  <cp:lastModifiedBy>Sarah Davis</cp:lastModifiedBy>
  <cp:lastPrinted>2021-04-23T18:35:56Z</cp:lastPrinted>
  <dcterms:created xsi:type="dcterms:W3CDTF">2009-02-03T22:13:59Z</dcterms:created>
  <dcterms:modified xsi:type="dcterms:W3CDTF">2024-07-17T20:55:06Z</dcterms:modified>
</cp:coreProperties>
</file>